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01" activeTab="2"/>
  </bookViews>
  <sheets>
    <sheet name="Prvi_list" sheetId="1" r:id="rId1"/>
    <sheet name="Drugi_list" sheetId="2" r:id="rId2"/>
    <sheet name="Poročilo_1" sheetId="3" r:id="rId3"/>
    <sheet name="Poročilo_2" sheetId="4" r:id="rId4"/>
    <sheet name="Poročilo_3" sheetId="5" r:id="rId5"/>
    <sheet name="Poročilo_4" sheetId="6" r:id="rId6"/>
    <sheet name="Poročilo_5" sheetId="7" r:id="rId7"/>
    <sheet name="Poročilo_6" sheetId="8" r:id="rId8"/>
    <sheet name="Poročilo_7" sheetId="9" r:id="rId9"/>
    <sheet name="Parametri" sheetId="10" r:id="rId10"/>
    <sheet name="Priloga 1" sheetId="11" r:id="rId11"/>
    <sheet name="Priloga 2" sheetId="12" r:id="rId12"/>
    <sheet name="Pooblastilo" sheetId="13" r:id="rId13"/>
    <sheet name="KČN" sheetId="14" r:id="rId14"/>
    <sheet name="Izvajalci_JS" sheetId="15" r:id="rId15"/>
  </sheets>
  <externalReferences>
    <externalReference r:id="rId18"/>
    <externalReference r:id="rId19"/>
  </externalReferences>
  <definedNames>
    <definedName name="_xlfn.IFERROR" hidden="1">#NAME?</definedName>
    <definedName name="KČN" localSheetId="13">'KČN'!$A$34:$A$160</definedName>
    <definedName name="KČN">#REF!</definedName>
    <definedName name="Parametri" localSheetId="14">'[1]Parametri'!#REF!</definedName>
    <definedName name="Parametri" localSheetId="13">'[1]Parametri'!#REF!</definedName>
    <definedName name="Parametri">'Parametri'!#REF!</definedName>
    <definedName name="_xlnm.Print_Area" localSheetId="1">'Drugi_list'!$A$1:$B$28</definedName>
    <definedName name="_xlnm.Print_Area" localSheetId="14">'Izvajalci_JS'!$A$1:$D$100</definedName>
    <definedName name="_xlnm.Print_Area" localSheetId="2">'Poročilo_1'!$A$1:$B$61</definedName>
    <definedName name="_xlnm.Print_Area" localSheetId="3">'Poročilo_2'!$A$1:$A$31</definedName>
    <definedName name="_xlnm.Print_Area" localSheetId="4">'Poročilo_3'!$A$1:$B$71</definedName>
    <definedName name="_xlnm.Print_Area" localSheetId="5">'Poročilo_4'!$A$1:$A$27</definedName>
    <definedName name="_xlnm.Print_Area" localSheetId="6">'Poročilo_5'!$A$2:$G$15</definedName>
    <definedName name="_xlnm.Print_Area" localSheetId="7">'Poročilo_6'!$A$2:$U$55</definedName>
    <definedName name="_xlnm.Print_Area" localSheetId="8">'Poročilo_7'!$A$2:$E$15</definedName>
    <definedName name="_xlnm.Print_Area" localSheetId="10">'Priloga 1'!$A$1:$F$51</definedName>
    <definedName name="_xlnm.Print_Area" localSheetId="0">'Prvi_list'!$A$2:$A$34</definedName>
    <definedName name="test">'[2]Parametri'!#REF!</definedName>
    <definedName name="wrn.letno." localSheetId="3" hidden="1">{#N/A,#N/A,TRUE,"Prvi_list";#N/A,#N/A,TRUE,"Drugi_list";#N/A,#N/A,TRUE,"Poročilo_1";#N/A,#N/A,TRUE,"Poročilo_2";#N/A,#N/A,TRUE,"Poročilo_3";#N/A,#N/A,TRUE,"Poročilo_4";#N/A,#N/A,TRUE,"Poročilo_5";#N/A,#N/A,TRUE,"Poročilo_6";#N/A,#N/A,TRUE,"1";#N/A,#N/A,TRUE,"2";#N/A,#N/A,TRUE,"3";#N/A,#N/A,TRUE,"4";#N/A,#N/A,TRUE,"5";#N/A,#N/A,TRUE,"6";#N/A,#N/A,TRUE,"Poročilo_8";#N/A,#N/A,TRUE,"Poročilo_9";#N/A,#N/A,TRUE,"Priloge"}</definedName>
    <definedName name="wrn.letno_cistilne." localSheetId="13" hidden="1">{#N/A,#N/A,TRUE,"Prvi_list";#N/A,#N/A,TRUE,"Drugi_list";#N/A,#N/A,TRUE,"Poročilo_1";#N/A,#N/A,TRUE,"Poročilo_2";#N/A,#N/A,TRUE,"Poročilo_3";#N/A,#N/A,TRUE,"Poročilo_4";#N/A,#N/A,TRUE,"Poročilo_5";#N/A,#N/A,TRUE,"Poročilo_6";#N/A,#N/A,TRUE,"Poročilo_7";#N/A,#N/A,TRUE,"Priloge"}</definedName>
    <definedName name="wrn.letno_cistilne." hidden="1">{#N/A,#N/A,TRUE,"Prvi_list";#N/A,#N/A,TRUE,"Drugi_list";#N/A,#N/A,TRUE,"Poročilo_1";#N/A,#N/A,TRUE,"Poročilo_2";#N/A,#N/A,TRUE,"Poročilo_3";#N/A,#N/A,TRUE,"Poročilo_4";#N/A,#N/A,TRUE,"Poročilo_5";#N/A,#N/A,TRUE,"Poročilo_6";#N/A,#N/A,TRUE,"Poročilo_7";#N/A,#N/A,TRUE,"Priloge"}</definedName>
    <definedName name="wrn.Porocilo._.1._.iztok." localSheetId="14" hidden="1">{#N/A,#N/A,TRUE,"Prvi_list";#N/A,#N/A,TRUE,"Drugi_list";#N/A,#N/A,TRUE,"Poročilo_1";#N/A,#N/A,TRUE,"Poročilo_7";#N/A,#N/A,TRUE,"Poročilo_2";#N/A,#N/A,TRUE,"Poročilo_3";#N/A,#N/A,TRUE,"Poročilo_4";#N/A,#N/A,TRUE,"Poročilo_5";#N/A,#N/A,TRUE,"Poročilo_6";#N/A,#N/A,TRUE,"1";#N/A,#N/A,TRUE,"Poročilo_8";#N/A,#N/A,TRUE,"Poročilo_9";#N/A,#N/A,TRUE,"Priloge"}</definedName>
    <definedName name="wrn.Porocilo._.1._.iztok." localSheetId="13" hidden="1">{#N/A,#N/A,TRUE,"Prvi_list";#N/A,#N/A,TRUE,"Drugi_list";#N/A,#N/A,TRUE,"Poročilo_1";#N/A,#N/A,TRUE,"Poročilo_7";#N/A,#N/A,TRUE,"Poročilo_2";#N/A,#N/A,TRUE,"Poročilo_3";#N/A,#N/A,TRUE,"Poročilo_4";#N/A,#N/A,TRUE,"Poročilo_5";#N/A,#N/A,TRUE,"Poročilo_6";#N/A,#N/A,TRUE,"1";#N/A,#N/A,TRUE,"Poročilo_8";#N/A,#N/A,TRUE,"Poročilo_9";#N/A,#N/A,TRUE,"Priloge"}</definedName>
    <definedName name="wrn.Porocilo._.1._.iztok." hidden="1">{#N/A,#N/A,TRUE,"Prvi_list";#N/A,#N/A,TRUE,"Drugi_list";#N/A,#N/A,TRUE,"Poročilo_1";#N/A,#N/A,TRUE,"Poročilo_7";#N/A,#N/A,TRUE,"Poročilo_2";#N/A,#N/A,TRUE,"Poročilo_3";#N/A,#N/A,TRUE,"Poročilo_4";#N/A,#N/A,TRUE,"Poročilo_5";#N/A,#N/A,TRUE,"Poročilo_6";#N/A,#N/A,TRUE,"1";#N/A,#N/A,TRUE,"Poročilo_8";#N/A,#N/A,TRUE,"Poročilo_9";#N/A,#N/A,TRUE,"Priloge"}</definedName>
    <definedName name="wrn.Porocilo._.2._.iztoka." localSheetId="14"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2._.iztoka." localSheetId="13"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2._.iztoka."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3._.iztoki." localSheetId="14"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3._.iztoki." localSheetId="13"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3._.iztoki."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4._.iztoki." localSheetId="14"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4._.iztoki." localSheetId="13"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4._.iztoki."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5._.iztokov." localSheetId="14"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5._.iztokov." localSheetId="13"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5._.iztokov."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6._.iztokov." localSheetId="14"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 name="wrn.Porocilo._.6._.iztokov." localSheetId="13"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 name="wrn.Porocilo._.6._.iztokov."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s>
  <calcPr fullCalcOnLoad="1"/>
</workbook>
</file>

<file path=xl/comments3.xml><?xml version="1.0" encoding="utf-8"?>
<comments xmlns="http://schemas.openxmlformats.org/spreadsheetml/2006/main">
  <authors>
    <author>Mario</author>
  </authors>
  <commentList>
    <comment ref="B3" authorId="0">
      <text>
        <r>
          <rPr>
            <b/>
            <sz val="12"/>
            <color indexed="12"/>
            <rFont val="Tahoma"/>
            <family val="2"/>
          </rPr>
          <t>Tu se vpisuje leto, v katerem se je monitoring izvajal.</t>
        </r>
      </text>
    </comment>
    <comment ref="B5" authorId="0">
      <text>
        <r>
          <rPr>
            <b/>
            <sz val="12"/>
            <color indexed="12"/>
            <rFont val="Tahoma"/>
            <family val="2"/>
          </rPr>
          <t>Tu se vpiše naziv upravljavca ČN.</t>
        </r>
      </text>
    </comment>
    <comment ref="B7" authorId="0">
      <text>
        <r>
          <rPr>
            <b/>
            <sz val="12"/>
            <color indexed="12"/>
            <rFont val="Tahoma"/>
            <family val="2"/>
          </rPr>
          <t>Tu se vpiše ime naselja iz naslova upravljavca, če ni enako imenu pošte.</t>
        </r>
      </text>
    </comment>
    <comment ref="B8" authorId="0">
      <text>
        <r>
          <rPr>
            <b/>
            <sz val="12"/>
            <color indexed="12"/>
            <rFont val="Tahoma"/>
            <family val="2"/>
          </rPr>
          <t>Tu se vpiše ime ulice iz naslova upravljavca.</t>
        </r>
      </text>
    </comment>
    <comment ref="B9" authorId="0">
      <text>
        <r>
          <rPr>
            <b/>
            <sz val="12"/>
            <color indexed="12"/>
            <rFont val="Tahoma"/>
            <family val="2"/>
          </rPr>
          <t>Tu se vpiše hišna številka iz naslova upravljavca.</t>
        </r>
      </text>
    </comment>
    <comment ref="B10" authorId="0">
      <text>
        <r>
          <rPr>
            <b/>
            <sz val="12"/>
            <color indexed="12"/>
            <rFont val="Tahoma"/>
            <family val="2"/>
          </rPr>
          <t>Tu se vpiše številka pošte iz naslova upravljavca.</t>
        </r>
      </text>
    </comment>
    <comment ref="B11" authorId="0">
      <text>
        <r>
          <rPr>
            <b/>
            <sz val="12"/>
            <color indexed="12"/>
            <rFont val="Tahoma"/>
            <family val="2"/>
          </rPr>
          <t>Tu se vpiše ime pošte iz naslova upravljavca.</t>
        </r>
      </text>
    </comment>
    <comment ref="B12" authorId="0">
      <text>
        <r>
          <rPr>
            <b/>
            <sz val="12"/>
            <color indexed="12"/>
            <rFont val="Tahoma"/>
            <family val="2"/>
          </rPr>
          <t>Tu se vpiše matična številka upravljavca. Matična številka je 7 mestno celo število.</t>
        </r>
      </text>
    </comment>
    <comment ref="B13" authorId="0">
      <text>
        <r>
          <rPr>
            <b/>
            <sz val="12"/>
            <color indexed="12"/>
            <rFont val="Tahoma"/>
            <family val="2"/>
          </rPr>
          <t>Tu se vpiše identifikacijska številka za DDV upravljavca. Identifikacijska številka je 8 mestno celo število.</t>
        </r>
      </text>
    </comment>
    <comment ref="B14" authorId="0">
      <text>
        <r>
          <rPr>
            <b/>
            <sz val="12"/>
            <color indexed="12"/>
            <rFont val="Tahoma"/>
            <family val="2"/>
          </rPr>
          <t>Tu se vpiše šifra dejavnosti upravljavca.</t>
        </r>
      </text>
    </comment>
    <comment ref="B15" authorId="0">
      <text>
        <r>
          <rPr>
            <b/>
            <sz val="12"/>
            <color indexed="12"/>
            <rFont val="Tahoma"/>
            <family val="2"/>
          </rPr>
          <t>Tu se vpiše ime kontaktne osebe upravljavca (tiste osebe, ki se pri upravljavcu ukvarja z odpadnimi vodami in monitoringom in na katero se je mogoče obrniti za nadaljnja pojasnila v zvezi z monitoringom).</t>
        </r>
      </text>
    </comment>
    <comment ref="B16" authorId="0">
      <text>
        <r>
          <rPr>
            <b/>
            <sz val="12"/>
            <color indexed="12"/>
            <rFont val="Tahoma"/>
            <family val="2"/>
          </rPr>
          <t>Tu se vpiše telefonska številka kontaktne osebe upravljavca.</t>
        </r>
      </text>
    </comment>
    <comment ref="B17" authorId="0">
      <text>
        <r>
          <rPr>
            <b/>
            <sz val="12"/>
            <color indexed="12"/>
            <rFont val="Tahoma"/>
            <family val="2"/>
          </rPr>
          <t>Tu se vpiše številka fax-a kontaktne osebe upravljavca.</t>
        </r>
      </text>
    </comment>
    <comment ref="B18" authorId="0">
      <text>
        <r>
          <rPr>
            <b/>
            <sz val="12"/>
            <color indexed="12"/>
            <rFont val="Tahoma"/>
            <family val="2"/>
          </rPr>
          <t>Tu se vpiše elektronski naslov kontaktne osebe upravljavca.</t>
        </r>
      </text>
    </comment>
    <comment ref="B21" authorId="0">
      <text>
        <r>
          <rPr>
            <b/>
            <sz val="12"/>
            <color indexed="12"/>
            <rFont val="Tahoma"/>
            <family val="2"/>
          </rPr>
          <t>Tu se vpiše naziv izvajalca monitoringa.</t>
        </r>
      </text>
    </comment>
    <comment ref="B24" authorId="0">
      <text>
        <r>
          <rPr>
            <b/>
            <sz val="12"/>
            <color indexed="12"/>
            <rFont val="Tahoma"/>
            <family val="2"/>
          </rPr>
          <t>Tu se vpiše ime ulice iz naslova izvajalca monitoringa.</t>
        </r>
      </text>
    </comment>
    <comment ref="B25" authorId="0">
      <text>
        <r>
          <rPr>
            <b/>
            <sz val="12"/>
            <color indexed="12"/>
            <rFont val="Tahoma"/>
            <family val="2"/>
          </rPr>
          <t>Tu se vpiše hišna številka iz naslova izvajalca monitoringa.</t>
        </r>
      </text>
    </comment>
    <comment ref="B26" authorId="0">
      <text>
        <r>
          <rPr>
            <b/>
            <sz val="12"/>
            <color indexed="12"/>
            <rFont val="Tahoma"/>
            <family val="2"/>
          </rPr>
          <t>Tu se vpiše poštna številka iz naslova izvajalca monitoringa.</t>
        </r>
      </text>
    </comment>
    <comment ref="B27" authorId="0">
      <text>
        <r>
          <rPr>
            <b/>
            <sz val="12"/>
            <color indexed="12"/>
            <rFont val="Tahoma"/>
            <family val="2"/>
          </rPr>
          <t>Tu se vpiše ime pošte iz naslova izvajalca monitoringa.</t>
        </r>
      </text>
    </comment>
    <comment ref="B28" authorId="0">
      <text>
        <r>
          <rPr>
            <b/>
            <sz val="12"/>
            <color indexed="12"/>
            <rFont val="Tahoma"/>
            <family val="2"/>
          </rPr>
          <t>Tu se vpiše identifikacijska številka za DDV izvajalca monitoringa. Identifikacijska številka je 8 mestno celo število.</t>
        </r>
      </text>
    </comment>
    <comment ref="B29" authorId="0">
      <text>
        <r>
          <rPr>
            <b/>
            <sz val="12"/>
            <color indexed="12"/>
            <rFont val="Tahoma"/>
            <family val="2"/>
          </rPr>
          <t>Vpiše se šifra dejavnosti izvajalca monitoringa.</t>
        </r>
      </text>
    </comment>
    <comment ref="B30" authorId="0">
      <text>
        <r>
          <rPr>
            <b/>
            <sz val="12"/>
            <color indexed="12"/>
            <rFont val="Tahoma"/>
            <family val="2"/>
          </rPr>
          <t>Tu se vpiše ime kontaktne osebe pri izvajalcu monitoringa, na katero se je mogoče obrniti za dodatna pojasnila v zvezi z monitoringom.</t>
        </r>
      </text>
    </comment>
    <comment ref="B31" authorId="0">
      <text>
        <r>
          <rPr>
            <b/>
            <sz val="12"/>
            <color indexed="12"/>
            <rFont val="Tahoma"/>
            <family val="2"/>
          </rPr>
          <t>Tu se vpiše telefonska številka kontaktne osebe izvajalca monitoringa.</t>
        </r>
      </text>
    </comment>
    <comment ref="B32" authorId="0">
      <text>
        <r>
          <rPr>
            <b/>
            <sz val="12"/>
            <color indexed="12"/>
            <rFont val="Tahoma"/>
            <family val="2"/>
          </rPr>
          <t>Tu se vpiše številka fax-a kontaktne osebe izvajalca monitoringa.</t>
        </r>
      </text>
    </comment>
    <comment ref="B33" authorId="0">
      <text>
        <r>
          <rPr>
            <b/>
            <sz val="12"/>
            <color indexed="12"/>
            <rFont val="Tahoma"/>
            <family val="2"/>
          </rPr>
          <t>Tu se vpiše elektronski naslov kontaktne osebe izvajalca monitoringa.</t>
        </r>
      </text>
    </comment>
    <comment ref="B37" authorId="0">
      <text>
        <r>
          <rPr>
            <b/>
            <sz val="12"/>
            <color indexed="12"/>
            <rFont val="Tahoma"/>
            <family val="2"/>
          </rPr>
          <t>Tu se izbere izvajalca javne službe iz seznama izvajalcev.</t>
        </r>
      </text>
    </comment>
    <comment ref="B40" authorId="0">
      <text>
        <r>
          <rPr>
            <b/>
            <sz val="12"/>
            <color indexed="12"/>
            <rFont val="Tahoma"/>
            <family val="2"/>
          </rPr>
          <t>Tu se vpiše ime ulice iz naslova izvajalca javne službe.</t>
        </r>
      </text>
    </comment>
    <comment ref="B41" authorId="0">
      <text>
        <r>
          <rPr>
            <b/>
            <sz val="12"/>
            <color indexed="12"/>
            <rFont val="Tahoma"/>
            <family val="2"/>
          </rPr>
          <t>Tu se vpiše hišna številka iz naslova izvajalca javne službe.</t>
        </r>
      </text>
    </comment>
    <comment ref="B42" authorId="0">
      <text>
        <r>
          <rPr>
            <b/>
            <sz val="12"/>
            <color indexed="12"/>
            <rFont val="Tahoma"/>
            <family val="2"/>
          </rPr>
          <t>Tu se vpiše številka pošte iz naslova izvajalca javne službe.</t>
        </r>
      </text>
    </comment>
    <comment ref="B43" authorId="0">
      <text>
        <r>
          <rPr>
            <b/>
            <sz val="12"/>
            <color indexed="12"/>
            <rFont val="Tahoma"/>
            <family val="2"/>
          </rPr>
          <t>Tu se vpiše ime pošte iz naslova izvajalca javne službe.</t>
        </r>
      </text>
    </comment>
    <comment ref="B44" authorId="0">
      <text>
        <r>
          <rPr>
            <b/>
            <sz val="12"/>
            <color indexed="12"/>
            <rFont val="Tahoma"/>
            <family val="2"/>
          </rPr>
          <t>Tu se vpiše identifikacijska številka za DDV izvajalca javne službe. Identifikacijska številka je 8 mestno celo število.</t>
        </r>
      </text>
    </comment>
    <comment ref="B23" authorId="0">
      <text>
        <r>
          <rPr>
            <b/>
            <sz val="12"/>
            <color indexed="12"/>
            <rFont val="Tahoma"/>
            <family val="2"/>
          </rPr>
          <t>Tu se vpiše ime naselja iz naslova izvajalca monitoringa, če ni enako imenu pošte.</t>
        </r>
      </text>
    </comment>
    <comment ref="B39" authorId="0">
      <text>
        <r>
          <rPr>
            <b/>
            <sz val="12"/>
            <color indexed="12"/>
            <rFont val="Tahoma"/>
            <family val="2"/>
          </rPr>
          <t>Tu se vpiše ime naselja iz naslova izvajalca javne službe, če ni enako imenu pošte.</t>
        </r>
      </text>
    </comment>
    <comment ref="B45" authorId="0">
      <text>
        <r>
          <rPr>
            <b/>
            <sz val="12"/>
            <color indexed="12"/>
            <rFont val="Tahoma"/>
            <family val="2"/>
          </rPr>
          <t>Tu se vpiše ime kontaktne osebe pri izvajalcu javne službe, na katero se je mogoče obrniti za dodatna pojasnila v zvezi s takso.</t>
        </r>
      </text>
    </comment>
    <comment ref="B46" authorId="0">
      <text>
        <r>
          <rPr>
            <b/>
            <sz val="12"/>
            <color indexed="12"/>
            <rFont val="Tahoma"/>
            <family val="2"/>
          </rPr>
          <t>Tu se vpiše telefonska številka kontaktne osebe izvajalca javne službe.</t>
        </r>
      </text>
    </comment>
    <comment ref="B47" authorId="0">
      <text>
        <r>
          <rPr>
            <b/>
            <sz val="12"/>
            <color indexed="12"/>
            <rFont val="Tahoma"/>
            <family val="2"/>
          </rPr>
          <t>Tu se vpiše številka fax-a kontaktne osebe izvajalca javne službe.</t>
        </r>
      </text>
    </comment>
    <comment ref="B48" authorId="0">
      <text>
        <r>
          <rPr>
            <b/>
            <sz val="12"/>
            <color indexed="12"/>
            <rFont val="Tahoma"/>
            <family val="2"/>
          </rPr>
          <t>Tu se vpiše elektronski naslov kontaktne osebe izvajalca javne službe.</t>
        </r>
      </text>
    </comment>
  </commentList>
</comments>
</file>

<file path=xl/comments4.xml><?xml version="1.0" encoding="utf-8"?>
<comments xmlns="http://schemas.openxmlformats.org/spreadsheetml/2006/main">
  <authors>
    <author>Mario</author>
  </authors>
  <commentList>
    <comment ref="A8" authorId="0">
      <text>
        <r>
          <rPr>
            <b/>
            <sz val="8"/>
            <rFont val="Tahoma"/>
            <family val="2"/>
          </rPr>
          <t>Tu se vpiše kratek opis tehnologije čiščenja odpadnih vod in obdelave odvečnega blata.</t>
        </r>
      </text>
    </comment>
    <comment ref="A20" authorId="0">
      <text>
        <r>
          <rPr>
            <b/>
            <sz val="8"/>
            <rFont val="Tahoma"/>
            <family val="2"/>
          </rPr>
          <t>Če je bila naprava rekonstruirana, se v to celico vpiše, kaj in kako je bilo rekonstruirano.</t>
        </r>
      </text>
    </comment>
    <comment ref="A25" authorId="0">
      <text>
        <r>
          <rPr>
            <b/>
            <sz val="8"/>
            <rFont val="Tahoma"/>
            <family val="2"/>
          </rPr>
          <t>Če so na napravo priključeni industrijski onesnaževalci, se v to celico vpiše, katera podjetja so to in kakšen je njihov delež v skupni letni obremenitvi ČN.</t>
        </r>
      </text>
    </comment>
    <comment ref="A5" authorId="0">
      <text>
        <r>
          <rPr>
            <b/>
            <sz val="8"/>
            <rFont val="Tahoma"/>
            <family val="2"/>
          </rPr>
          <t>Tu se vpiše kratek opis tehnologije čiščenja odpadnih vod in obdelave odvečnega blata.</t>
        </r>
      </text>
    </comment>
    <comment ref="A6" authorId="0">
      <text>
        <r>
          <rPr>
            <b/>
            <sz val="8"/>
            <rFont val="Tahoma"/>
            <family val="2"/>
          </rPr>
          <t>Tu se vpiše kratek opis tehnologije čiščenja odpadnih vod in obdelave odvečnega blata.</t>
        </r>
      </text>
    </comment>
    <comment ref="A19" authorId="0">
      <text>
        <r>
          <rPr>
            <b/>
            <sz val="8"/>
            <rFont val="Tahoma"/>
            <family val="2"/>
          </rPr>
          <t>Če je bila naprava rekonstruirana, se v to celico vpiše, kaj in kako je bilo rekonstruirano.</t>
        </r>
      </text>
    </comment>
    <comment ref="A26" authorId="0">
      <text>
        <r>
          <rPr>
            <b/>
            <sz val="8"/>
            <rFont val="Tahoma"/>
            <family val="2"/>
          </rPr>
          <t>Če so na napravo priključeni industrijski onesnaževalci, se v to celico vpiše, katera podjetja so to in kakšen je njihov delež v skupni letni obremenitvi ČN.</t>
        </r>
      </text>
    </comment>
    <comment ref="A30"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31"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11" authorId="0">
      <text>
        <r>
          <rPr>
            <b/>
            <sz val="8"/>
            <rFont val="Tahoma"/>
            <family val="2"/>
          </rPr>
          <t>Tu se vpišejo glavni objekti v katerih poteka čiščenje odpadnih vod in obdelava odvečnega blata s pripadajočimi prostorninami (v oklepaju za imenom posameznega objekta).</t>
        </r>
      </text>
    </comment>
    <comment ref="A12" authorId="0">
      <text>
        <r>
          <rPr>
            <b/>
            <sz val="8"/>
            <rFont val="Tahoma"/>
            <family val="2"/>
          </rPr>
          <t>Tu se vpišejo glavni objekti v katerih poteka čiščenje odpadnih vod in obdelava odvečnega blata s pripadajočimi prostorninami (v oklepaju za imenom posameznega objekta).</t>
        </r>
      </text>
    </comment>
    <comment ref="A16" authorId="0">
      <text>
        <r>
          <rPr>
            <b/>
            <sz val="8"/>
            <rFont val="Tahoma"/>
            <family val="2"/>
          </rPr>
          <t>Tu se vpišejo glavni objekti v katerih poteka čiščenje odpadnih vod in obdelava odvečnega blata s pripadajočimi prostorninami (v oklepaju za imenom posameznega objekta).</t>
        </r>
      </text>
    </comment>
    <comment ref="A4" authorId="0">
      <text>
        <r>
          <rPr>
            <b/>
            <sz val="8"/>
            <rFont val="Tahoma"/>
            <family val="2"/>
          </rPr>
          <t>Tu se vpiše kratek opis tehnologije čiščenja odpadnih vod in obdelave odvečnega blata.</t>
        </r>
      </text>
    </comment>
    <comment ref="A3" authorId="0">
      <text>
        <r>
          <rPr>
            <b/>
            <sz val="8"/>
            <rFont val="Tahoma"/>
            <family val="2"/>
          </rPr>
          <t>Tu se vpiše kratek opis tehnologije čiščenja odpadnih vod in obdelave odvečnega blata.</t>
        </r>
      </text>
    </comment>
    <comment ref="A7" authorId="0">
      <text>
        <r>
          <rPr>
            <b/>
            <sz val="8"/>
            <rFont val="Tahoma"/>
            <family val="2"/>
          </rPr>
          <t>Tu se vpiše kratek opis tehnologije čiščenja odpadnih vod in obdelave odvečnega blata.</t>
        </r>
      </text>
    </comment>
    <comment ref="A15" authorId="0">
      <text>
        <r>
          <rPr>
            <b/>
            <sz val="8"/>
            <rFont val="Tahoma"/>
            <family val="2"/>
          </rPr>
          <t>Tu se vpišejo glavni objekti v katerih poteka čiščenje odpadnih vod in obdelava odvečnega blata s pripadajočimi prostorninami (v oklepaju za imenom posameznega objekta).</t>
        </r>
      </text>
    </comment>
    <comment ref="A14" authorId="0">
      <text>
        <r>
          <rPr>
            <b/>
            <sz val="8"/>
            <rFont val="Tahoma"/>
            <family val="2"/>
          </rPr>
          <t>Tu se vpišejo glavni objekti v katerih poteka čiščenje odpadnih vod in obdelava odvečnega blata s pripadajočimi prostorninami (v oklepaju za imenom posameznega objekta).</t>
        </r>
      </text>
    </comment>
    <comment ref="A13" authorId="0">
      <text>
        <r>
          <rPr>
            <b/>
            <sz val="8"/>
            <rFont val="Tahoma"/>
            <family val="2"/>
          </rPr>
          <t>Tu se vpišejo glavni objekti v katerih poteka čiščenje odpadnih vod in obdelava odvečnega blata s pripadajočimi prostorninami (v oklepaju za imenom posameznega objekta).</t>
        </r>
      </text>
    </comment>
    <comment ref="A24" authorId="0">
      <text>
        <r>
          <rPr>
            <b/>
            <sz val="8"/>
            <rFont val="Tahoma"/>
            <family val="2"/>
          </rPr>
          <t>Če so na napravo priključeni industrijski onesnaževalci, se v to celico vpiše, katera podjetja so to in kakšen je njihov delež v skupni letni obremenitvi ČN.</t>
        </r>
      </text>
    </comment>
    <comment ref="A23" authorId="0">
      <text>
        <r>
          <rPr>
            <b/>
            <sz val="8"/>
            <rFont val="Tahoma"/>
            <family val="2"/>
          </rPr>
          <t>Če so na napravo priključeni industrijski onesnaževalci, se v to celico vpiše, katera podjetja so to in kakšen je njihov delež v skupni letni obremenitvi ČN.</t>
        </r>
      </text>
    </comment>
    <comment ref="A29" authorId="0">
      <text>
        <r>
          <rPr>
            <b/>
            <sz val="8"/>
            <rFont val="Tahoma"/>
            <family val="2"/>
          </rPr>
          <t>Tu se vpišejo še drugi podatki ali okoliščine, pomembni za razumevanje delovanja naprave ali izvajanja monitoringa, pa vpis teh podatkov ali okoliščin ni predviden drugje v tem poročilu.</t>
        </r>
      </text>
    </comment>
  </commentList>
</comments>
</file>

<file path=xl/comments5.xml><?xml version="1.0" encoding="utf-8"?>
<comments xmlns="http://schemas.openxmlformats.org/spreadsheetml/2006/main">
  <authors>
    <author>Mario</author>
    <author>Mario Zec</author>
  </authors>
  <commentList>
    <comment ref="B3" authorId="0">
      <text>
        <r>
          <rPr>
            <b/>
            <sz val="10"/>
            <color indexed="48"/>
            <rFont val="Tahoma"/>
            <family val="2"/>
          </rPr>
          <t>Tu se vpiše ime ČN.</t>
        </r>
      </text>
    </comment>
    <comment ref="B4" authorId="0">
      <text>
        <r>
          <rPr>
            <b/>
            <sz val="10"/>
            <color indexed="48"/>
            <rFont val="Tahoma"/>
            <family val="2"/>
          </rPr>
          <t xml:space="preserve">Tu se vpiše tip ČN. 
</t>
        </r>
        <r>
          <rPr>
            <b/>
            <sz val="10"/>
            <color indexed="10"/>
            <rFont val="Tahoma"/>
            <family val="2"/>
          </rPr>
          <t>ČN je skupna, če v celotni obremenitvi, ki prihaja na ČN, delež obremenitve industrijske odpadne vode ene ali več istovrstnih naprav presega 40% .</t>
        </r>
      </text>
    </comment>
    <comment ref="B6" authorId="0">
      <text>
        <r>
          <rPr>
            <b/>
            <sz val="10"/>
            <color indexed="12"/>
            <rFont val="Tahoma"/>
            <family val="2"/>
          </rPr>
          <t>Tu se vpiše ime ulice iz naslova ČN.</t>
        </r>
      </text>
    </comment>
    <comment ref="B7" authorId="0">
      <text>
        <r>
          <rPr>
            <b/>
            <sz val="10"/>
            <color indexed="12"/>
            <rFont val="Tahoma"/>
            <family val="2"/>
          </rPr>
          <t>Tu se vpiše hišna številka iz naslova ČN.</t>
        </r>
      </text>
    </comment>
    <comment ref="B8" authorId="0">
      <text>
        <r>
          <rPr>
            <b/>
            <sz val="10"/>
            <color indexed="12"/>
            <rFont val="Tahoma"/>
            <family val="2"/>
          </rPr>
          <t>Tu se vpiše poštna številka iz naslova ČN.</t>
        </r>
      </text>
    </comment>
    <comment ref="B9" authorId="0">
      <text>
        <r>
          <rPr>
            <b/>
            <sz val="10"/>
            <color indexed="12"/>
            <rFont val="Tahoma"/>
            <family val="2"/>
          </rPr>
          <t>Tu se vpiše ime pošte iz naslova ČN.</t>
        </r>
      </text>
    </comment>
    <comment ref="B10" authorId="0">
      <text>
        <r>
          <rPr>
            <b/>
            <sz val="10"/>
            <color indexed="12"/>
            <rFont val="Tahoma"/>
            <family val="2"/>
          </rPr>
          <t>Tu se vpiše ime kontaktne osebe, na katero se je mogoče obrniti za dodatna pojasnila v zvezi z monitoringom, če ta oseba ni enaka kot kontaktna oseba upravljalca ČN.</t>
        </r>
      </text>
    </comment>
    <comment ref="B11" authorId="0">
      <text>
        <r>
          <rPr>
            <b/>
            <sz val="10"/>
            <color indexed="12"/>
            <rFont val="Tahoma"/>
            <family val="2"/>
          </rPr>
          <t>Tu se vpiše telefonska številka kontaktne osebe.</t>
        </r>
      </text>
    </comment>
    <comment ref="B12" authorId="0">
      <text>
        <r>
          <rPr>
            <b/>
            <sz val="10"/>
            <color indexed="12"/>
            <rFont val="Tahoma"/>
            <family val="2"/>
          </rPr>
          <t>Tu se vpiše številka faksa kontaktne osebe.</t>
        </r>
      </text>
    </comment>
    <comment ref="B13" authorId="0">
      <text>
        <r>
          <rPr>
            <b/>
            <sz val="10"/>
            <color indexed="12"/>
            <rFont val="Tahoma"/>
            <family val="2"/>
          </rPr>
          <t>Tu se vpiše elektronski naslov kontaktne osebe.</t>
        </r>
      </text>
    </comment>
    <comment ref="B14" authorId="0">
      <text>
        <r>
          <rPr>
            <b/>
            <sz val="10"/>
            <color indexed="12"/>
            <rFont val="Tahoma"/>
            <family val="2"/>
          </rPr>
          <t>Tu se vpiše projektirana zmogljivost ČN (v PE).</t>
        </r>
      </text>
    </comment>
    <comment ref="B15" authorId="0">
      <text>
        <r>
          <rPr>
            <b/>
            <sz val="10"/>
            <color indexed="12"/>
            <rFont val="Tahoma"/>
            <family val="2"/>
          </rPr>
          <t>Tu se vpiše letnica pričetka poskusnega obratovanja.</t>
        </r>
      </text>
    </comment>
    <comment ref="B16" authorId="0">
      <text>
        <r>
          <rPr>
            <b/>
            <sz val="10"/>
            <color indexed="12"/>
            <rFont val="Tahoma"/>
            <family val="2"/>
          </rPr>
          <t>Tu se vpiše PROJEKTIRANI hidravlični zadrževalni čas.</t>
        </r>
      </text>
    </comment>
    <comment ref="B18" authorId="0">
      <text>
        <r>
          <rPr>
            <b/>
            <sz val="10"/>
            <color indexed="12"/>
            <rFont val="Tahoma"/>
            <family val="2"/>
          </rPr>
          <t>Če je bila naprava rekonstruirana, se v to celico vpiše letnica pričetka obratovanja rekonstruirane naprave.</t>
        </r>
      </text>
    </comment>
    <comment ref="B20" authorId="0">
      <text>
        <r>
          <rPr>
            <b/>
            <sz val="10"/>
            <color indexed="12"/>
            <rFont val="Tahoma"/>
            <family val="2"/>
          </rPr>
          <t xml:space="preserve">Tu se vpiše, koliko odpadnega blata je nastalo na napravi v letu izvajanja monitoringa (podaja se v m3). </t>
        </r>
        <r>
          <rPr>
            <b/>
            <sz val="10"/>
            <color indexed="10"/>
            <rFont val="Tahoma"/>
            <family val="2"/>
          </rPr>
          <t>Če se na napravi obdeluje tudi odpadno blato iz kakšne druge ČN, ali sprejema odpadne snovi iz greznic, mora biti v letni količini všteto tudi to blato.</t>
        </r>
      </text>
    </comment>
    <comment ref="B21" authorId="0">
      <text>
        <r>
          <rPr>
            <b/>
            <sz val="10"/>
            <color indexed="12"/>
            <rFont val="Tahoma"/>
            <family val="2"/>
          </rPr>
          <t xml:space="preserve">Tu se vpiše, kolikšna je bila povprečna suha snov v nastalem blatu. </t>
        </r>
      </text>
    </comment>
    <comment ref="B25" authorId="0">
      <text>
        <r>
          <rPr>
            <b/>
            <sz val="10"/>
            <color indexed="12"/>
            <rFont val="Tahoma"/>
            <family val="2"/>
          </rPr>
          <t>Tu se vpiše, ali se odpadno blato pred nadaljnim ravnanjem osušuje v napravah za dehidracijo (centrifuge, preše,…).</t>
        </r>
      </text>
    </comment>
    <comment ref="B26" authorId="0">
      <text>
        <r>
          <rPr>
            <b/>
            <sz val="10"/>
            <color indexed="12"/>
            <rFont val="Tahoma"/>
            <family val="2"/>
          </rPr>
          <t>Tu se vpiše, ali tehnologija obdelave blata, ki se na napravi uporablja, vključuje tudi pridobivanje in izkoriščanje bioplina (za proizvodnjo toplote in/ali električne energije.</t>
        </r>
      </text>
    </comment>
    <comment ref="B27" authorId="0">
      <text>
        <r>
          <rPr>
            <b/>
            <sz val="10"/>
            <color indexed="12"/>
            <rFont val="Tahoma"/>
            <family val="2"/>
          </rPr>
          <t>Če se bioplin izkorišča za pridobivanje energije, se v to celico vpiše količina bioplina, ki je bila pridobljena in izkoriščena v ta namen.</t>
        </r>
      </text>
    </comment>
    <comment ref="B39" authorId="0">
      <text>
        <r>
          <rPr>
            <b/>
            <sz val="10"/>
            <color indexed="12"/>
            <rFont val="Tahoma"/>
            <family val="2"/>
          </rPr>
          <t>Tu se vpiše ali čistilna naprava sprejema odpadne snovi iz greznic. Po uredbi je to obveza za vse komunalne čistilne naprave z zmogljivostjo enako ali večjo od 10.000 PE.</t>
        </r>
      </text>
    </comment>
    <comment ref="B40" authorId="0">
      <text>
        <r>
          <rPr>
            <b/>
            <sz val="10"/>
            <color indexed="12"/>
            <rFont val="Tahoma"/>
            <family val="2"/>
          </rPr>
          <t>Če se na napravi sprejemajo odpadne snovi iz greznic, se v to celico vpiše skupna količina vseh odpadnih snovi iz greznic, sprejetih na napravo v letu izvajanja monitoringa (v m</t>
        </r>
        <r>
          <rPr>
            <b/>
            <vertAlign val="superscript"/>
            <sz val="10"/>
            <color indexed="12"/>
            <rFont val="Tahoma"/>
            <family val="2"/>
          </rPr>
          <t>3</t>
        </r>
        <r>
          <rPr>
            <b/>
            <sz val="10"/>
            <color indexed="12"/>
            <rFont val="Tahoma"/>
            <family val="2"/>
          </rPr>
          <t>).</t>
        </r>
      </text>
    </comment>
    <comment ref="B41" authorId="0">
      <text>
        <r>
          <rPr>
            <b/>
            <sz val="10"/>
            <color indexed="12"/>
            <rFont val="Tahoma"/>
            <family val="2"/>
          </rPr>
          <t>Če se na napravi sprejemajo odpadne snovi iz greznic se v to celico vpiše izvor pretežnega dela teh snovi, ki so bile sprejete na napravo v letu izvajanja monitoringa.</t>
        </r>
        <r>
          <rPr>
            <sz val="10"/>
            <color indexed="12"/>
            <rFont val="Tahoma"/>
            <family val="2"/>
          </rPr>
          <t xml:space="preserve">
</t>
        </r>
      </text>
    </comment>
    <comment ref="B43" authorId="0">
      <text>
        <r>
          <rPr>
            <b/>
            <sz val="10"/>
            <color indexed="12"/>
            <rFont val="Tahoma"/>
            <family val="2"/>
          </rPr>
          <t>Tu se vpiše število prebivalcev, katerih komunalne odpadne vode se preko kanalizacijskega sistema in sprejema snovi iz nepretočnih greznic čistijo na napravi.</t>
        </r>
      </text>
    </comment>
    <comment ref="B44" authorId="0">
      <text>
        <r>
          <rPr>
            <b/>
            <sz val="10"/>
            <color indexed="12"/>
            <rFont val="Tahoma"/>
            <family val="2"/>
          </rPr>
          <t>Tu se vpišejo vsa naselja ali njihovi deli, katerih komunalne odpadne vode se čistijo na napravi. Če se čistijo odpadne vode le dela naselja, se v oklepaju napiše tudi kolikšnega dela.</t>
        </r>
      </text>
    </comment>
    <comment ref="B45" authorId="0">
      <text>
        <r>
          <rPr>
            <b/>
            <sz val="10"/>
            <color indexed="12"/>
            <rFont val="Tahoma"/>
            <family val="2"/>
          </rPr>
          <t>Tu se vpiše tip kanalizacijskega sistema preko katerega se zbira odpadna voda, ki se čisti na napravi.</t>
        </r>
      </text>
    </comment>
    <comment ref="B47" authorId="0">
      <text>
        <r>
          <rPr>
            <b/>
            <sz val="10"/>
            <color indexed="12"/>
            <rFont val="Tahoma"/>
            <family val="2"/>
          </rPr>
          <t>Tu se vpiše kakšen je izvor pretežnega dela odpadnih vod, ki se čistijo na napravi.</t>
        </r>
      </text>
    </comment>
    <comment ref="B48" authorId="0">
      <text>
        <r>
          <rPr>
            <b/>
            <sz val="10"/>
            <color indexed="12"/>
            <rFont val="Tahoma"/>
            <family val="2"/>
          </rPr>
          <t>Če so na območju, ki gravitira na ČN kakšni večji onesnaževalci, ki pa še niso priključeni na ČN, se v to celico vpiše, kateri onesnaževalci so to.</t>
        </r>
      </text>
    </comment>
    <comment ref="B49" authorId="0">
      <text>
        <r>
          <rPr>
            <b/>
            <sz val="10"/>
            <color indexed="12"/>
            <rFont val="Tahoma"/>
            <family val="2"/>
          </rPr>
          <t>Tu se vpiše skupna količina odpadne vode, ki je bila čiščena na napravi v letu izvajanja monitoringa.</t>
        </r>
      </text>
    </comment>
    <comment ref="B50" authorId="0">
      <text>
        <r>
          <rPr>
            <b/>
            <sz val="10"/>
            <color indexed="12"/>
            <rFont val="Tahoma"/>
            <family val="2"/>
          </rPr>
          <t>Tu se vpiše ime vodnega telesa, kamor se odpadna voda po čiščenju na napravi odvaja.</t>
        </r>
      </text>
    </comment>
    <comment ref="B52" authorId="0">
      <text>
        <r>
          <rPr>
            <b/>
            <sz val="10"/>
            <color indexed="12"/>
            <rFont val="Tahoma"/>
            <family val="2"/>
          </rPr>
          <t>Tu se vpiše Gauss-Krugerjeva X koordinata mesta, kjer se čiščena odpadna voda izteka v vode.
Kraji v Sloveniji imajo Gauss-Krugerjevo X koordinato v območju med 30844 in 193163.</t>
        </r>
      </text>
    </comment>
    <comment ref="B53" authorId="0">
      <text>
        <r>
          <rPr>
            <b/>
            <sz val="10"/>
            <color indexed="12"/>
            <rFont val="Tahoma"/>
            <family val="2"/>
          </rPr>
          <t>Tu se vpiše Gauss-Krugerjeva Y koordinata mesta, kjer se čiščena odpadna voda izteka v vode.
Kraji v Sloveniji imajo Gauss-Krugerjevo Y koordinato v območju med 375230 in 623035.</t>
        </r>
      </text>
    </comment>
    <comment ref="B34" authorId="1">
      <text>
        <r>
          <rPr>
            <b/>
            <sz val="10"/>
            <color indexed="12"/>
            <rFont val="Tahoma"/>
            <family val="2"/>
          </rPr>
          <t>Tu se vpiše, koliko ton suhe snovi blata je bilo vnešeno na kmetijske površine.</t>
        </r>
      </text>
    </comment>
    <comment ref="B35" authorId="1">
      <text>
        <r>
          <rPr>
            <b/>
            <sz val="10"/>
            <color indexed="12"/>
            <rFont val="Tahoma"/>
            <family val="2"/>
          </rPr>
          <t>V primeru, ko se blato kompostira in vnaša na kmetijska zemljišča, se v tej celici vpiše, koliko ton suhe snovi blata je bilo kompostirano in vnešeno na kmetijska zemljišča.</t>
        </r>
      </text>
    </comment>
    <comment ref="B46" authorId="1">
      <text>
        <r>
          <rPr>
            <b/>
            <sz val="10"/>
            <color indexed="12"/>
            <rFont val="Tahoma"/>
            <family val="2"/>
          </rPr>
          <t>Tu se vpiše skupno število prebivalcev, ki so priključeni na kanalizacijski sistem. Štejejo se tudi vsi tisti prebivalci, ki so priključeni na kanalizacijski sistem, ne glede na to ali se kanalizacija (del kanalizacije) zaključi na ČN.</t>
        </r>
      </text>
    </comment>
    <comment ref="B60" authorId="0">
      <text>
        <r>
          <rPr>
            <b/>
            <sz val="10"/>
            <color indexed="12"/>
            <rFont val="Tahoma"/>
            <family val="2"/>
          </rPr>
          <t>Tu se vpiše Gauss-Krugerjeva X koordinata centroida KČN.
Kraji v Sloveniji imajo Gauss-Krugerjevo X koordinato v območju med 30844 in 193163.</t>
        </r>
      </text>
    </comment>
    <comment ref="B63" authorId="0">
      <text>
        <r>
          <rPr>
            <b/>
            <sz val="10"/>
            <color indexed="12"/>
            <rFont val="Tahoma"/>
            <family val="2"/>
          </rPr>
          <t>Tu se vpiše Gauss-Krugerjeva X koordinata merilnega mesta na iztoku KČN.
Kraji v Sloveniji imajo Gauss-Krugerjevo X koordinato v območju med 30844 in 193163.</t>
        </r>
      </text>
    </comment>
    <comment ref="B66" authorId="0">
      <text>
        <r>
          <rPr>
            <b/>
            <sz val="10"/>
            <color indexed="12"/>
            <rFont val="Tahoma"/>
            <family val="2"/>
          </rPr>
          <t>Tu se vpiše Gauss-Krugerjeva X koordinata merilnega mesta dotoka odpadne vode na KČN.
Kraji v Sloveniji imajo Gauss-Krugerjevo X koordinato v območju med 30844 in 193163.</t>
        </r>
      </text>
    </comment>
    <comment ref="B61" authorId="0">
      <text>
        <r>
          <rPr>
            <b/>
            <sz val="10"/>
            <color indexed="12"/>
            <rFont val="Tahoma"/>
            <family val="2"/>
          </rPr>
          <t>Tu se vpiše Gauss-Krugerjeva Y koordinata mesta centroida KČN.
Kraji v Sloveniji imajo Gauss-Krugerjevo Y koordinato v območju med 375230 in 623035.</t>
        </r>
      </text>
    </comment>
    <comment ref="B64" authorId="0">
      <text>
        <r>
          <rPr>
            <b/>
            <sz val="10"/>
            <color indexed="12"/>
            <rFont val="Tahoma"/>
            <family val="2"/>
          </rPr>
          <t>Tu se vpiše Gauss-Krugerjeva Y koordinata merilnega mesta na iztoku KČN.
Kraji v Sloveniji imajo Gauss-Krugerjevo Y koordinato v območju med 375230 in 623035.</t>
        </r>
      </text>
    </comment>
    <comment ref="B67" authorId="0">
      <text>
        <r>
          <rPr>
            <b/>
            <sz val="10"/>
            <color indexed="12"/>
            <rFont val="Tahoma"/>
            <family val="2"/>
          </rPr>
          <t>Tu se vpiše Gauss-Krugerjeva Y koordinata merilnega mesta dotoka odpadne vode na KČN.
Kraji v Sloveniji imajo Gauss-Krugerjevo Y koordinato v območju med 375230 in 623035.</t>
        </r>
      </text>
    </comment>
    <comment ref="B70" authorId="0">
      <text>
        <r>
          <rPr>
            <b/>
            <sz val="10"/>
            <color indexed="12"/>
            <rFont val="Tahoma"/>
            <family val="2"/>
          </rPr>
          <t>Tu se vpiše, ali se čiščena odpadna voda iz čistilne naprave izteka na občutljivem območju, ki je po naši uredbi opredeljeno kot evtrofično območje.</t>
        </r>
      </text>
    </comment>
    <comment ref="B71" authorId="0">
      <text>
        <r>
          <rPr>
            <b/>
            <sz val="10"/>
            <color indexed="12"/>
            <rFont val="Tahoma"/>
            <family val="2"/>
          </rPr>
          <t>Tu se vpiše, ali se čiščena odpadna voda iz čistilne naprave izteka na občutljivem območju, ki je po naši uredbi opredeljeno kot območje kopalnih voda.</t>
        </r>
      </text>
    </comment>
    <comment ref="B32" authorId="1">
      <text>
        <r>
          <rPr>
            <b/>
            <sz val="10"/>
            <color indexed="12"/>
            <rFont val="Tahoma"/>
            <family val="2"/>
          </rPr>
          <t>Tu se vpiše, koliko ton suhe snovi blata je bilo odloženo na odlagališča.</t>
        </r>
      </text>
    </comment>
    <comment ref="B23" authorId="0">
      <text>
        <r>
          <rPr>
            <b/>
            <sz val="10"/>
            <color indexed="12"/>
            <rFont val="Tahoma"/>
            <family val="2"/>
          </rPr>
          <t>Tu se vpiše, koliko odpadnega blata po obdelavi je nastalo v letu izvajanja monitoringa (podaja se v tonah suhe snovi). Količina se mora ujemati z vsoto količin pri nadaljnjem ravnanju z blatom oz. odvozom na drugo ČN.</t>
        </r>
      </text>
    </comment>
    <comment ref="B24" authorId="0">
      <text>
        <r>
          <rPr>
            <b/>
            <sz val="10"/>
            <color indexed="12"/>
            <rFont val="Tahoma"/>
            <family val="2"/>
          </rPr>
          <t xml:space="preserve">Tu se vpiše, kolikšna je bila povprečna suha snov v nastalem blatu po obdelavi (podaja se v %). </t>
        </r>
      </text>
    </comment>
    <comment ref="B33" authorId="1">
      <text>
        <r>
          <rPr>
            <b/>
            <sz val="10"/>
            <color indexed="12"/>
            <rFont val="Tahoma"/>
            <family val="2"/>
          </rPr>
          <t>Tu se vpiše, koliko ton suhe snovi blata je ostalo na ČN.</t>
        </r>
      </text>
    </comment>
    <comment ref="B37" authorId="1">
      <text>
        <r>
          <rPr>
            <b/>
            <sz val="10"/>
            <color indexed="12"/>
            <rFont val="Tahoma"/>
            <family val="2"/>
          </rPr>
          <t xml:space="preserve">V primeru, ko se blato odvaža drugam </t>
        </r>
        <r>
          <rPr>
            <b/>
            <sz val="10"/>
            <color indexed="10"/>
            <rFont val="Tahoma"/>
            <family val="2"/>
          </rPr>
          <t>(NE na odlagališče, kmetijska zemljišča, kompostiranje, drugo ČN ali sežig)</t>
        </r>
        <r>
          <rPr>
            <b/>
            <sz val="10"/>
            <color indexed="12"/>
            <rFont val="Tahoma"/>
            <family val="2"/>
          </rPr>
          <t xml:space="preserve">, se v to celico vpiše koliko ton suhe snovi blata je bilo odpeljanih na ta način, </t>
        </r>
        <r>
          <rPr>
            <b/>
            <sz val="10"/>
            <color indexed="10"/>
            <rFont val="Tahoma"/>
            <family val="2"/>
          </rPr>
          <t>v celico B72 pa se navede pojasnilo za kakšen način ravnanja z blatom gre.</t>
        </r>
      </text>
    </comment>
    <comment ref="B36" authorId="1">
      <text>
        <r>
          <rPr>
            <b/>
            <sz val="10"/>
            <color indexed="12"/>
            <rFont val="Tahoma"/>
            <family val="2"/>
          </rPr>
          <t>V primeru, ko se blato sežiga, se v tej celici vpiše koliko ton suhe snovi blata je bilo sežganega.</t>
        </r>
      </text>
    </comment>
    <comment ref="B68" authorId="0">
      <text>
        <r>
          <rPr>
            <b/>
            <sz val="10"/>
            <color indexed="10"/>
            <rFont val="Tahoma"/>
            <family val="2"/>
          </rPr>
          <t>DA</t>
        </r>
        <r>
          <rPr>
            <b/>
            <sz val="10"/>
            <color indexed="12"/>
            <rFont val="Tahoma"/>
            <family val="2"/>
          </rPr>
          <t xml:space="preserve"> navedite v primeru, če je merilno mesto urejeno skladno z zahtevami prvega in drugega odstavka 14. člena Pravilnika. V nasprotnem primeru navedite </t>
        </r>
        <r>
          <rPr>
            <b/>
            <sz val="10"/>
            <color indexed="10"/>
            <rFont val="Tahoma"/>
            <family val="2"/>
          </rPr>
          <t>NE</t>
        </r>
        <r>
          <rPr>
            <b/>
            <sz val="10"/>
            <color indexed="12"/>
            <rFont val="Tahoma"/>
            <family val="2"/>
          </rPr>
          <t xml:space="preserve"> in v spodnji celici podajte pojasnilo glede neurejenosti merilnega mesta.</t>
        </r>
      </text>
    </comment>
    <comment ref="B69" authorId="1">
      <text>
        <r>
          <rPr>
            <b/>
            <sz val="10"/>
            <color indexed="12"/>
            <rFont val="Tahoma"/>
            <family val="2"/>
          </rPr>
          <t>Podajte pojasnilo glede neurejenosti merilnega mesta.</t>
        </r>
      </text>
    </comment>
    <comment ref="B72" authorId="1">
      <text>
        <r>
          <rPr>
            <b/>
            <sz val="9"/>
            <color indexed="12"/>
            <rFont val="Tahoma"/>
            <family val="2"/>
          </rPr>
          <t>Če ste v celico B36 vpisali neko količino blata, v tej celici pojasnite za kakšen način ravnanja z  blatom gre.</t>
        </r>
      </text>
    </comment>
    <comment ref="B29" authorId="1">
      <text>
        <r>
          <rPr>
            <b/>
            <sz val="10"/>
            <color indexed="12"/>
            <rFont val="Tahoma"/>
            <family val="2"/>
          </rPr>
          <t xml:space="preserve">V primeru, ko se del ali vse blato odvaža na drugo ČN, se v tej celici vpiše, koliko </t>
        </r>
        <r>
          <rPr>
            <b/>
            <sz val="10"/>
            <color indexed="10"/>
            <rFont val="Tahoma"/>
            <family val="2"/>
          </rPr>
          <t xml:space="preserve">ton suhe snovi </t>
        </r>
        <r>
          <rPr>
            <b/>
            <sz val="10"/>
            <color indexed="12"/>
            <rFont val="Tahoma"/>
            <family val="2"/>
          </rPr>
          <t>blata je bilo odpeljano na drugo ČN.</t>
        </r>
      </text>
    </comment>
    <comment ref="B30" authorId="1">
      <text>
        <r>
          <rPr>
            <b/>
            <sz val="10"/>
            <color indexed="12"/>
            <rFont val="Tahoma"/>
            <family val="2"/>
          </rPr>
          <t>V primeru, ko se del ali vse blato odvaža na drugo ČN, se v tej celici vpiše ime ČN na katero se blato odvaža.</t>
        </r>
      </text>
    </comment>
    <comment ref="B54" authorId="0">
      <text>
        <r>
          <rPr>
            <b/>
            <sz val="10"/>
            <color indexed="12"/>
            <rFont val="Tahoma"/>
            <family val="2"/>
          </rPr>
          <t>Vpiše se čas vzorčenja vzorca (v urah). Število 0 se vpiše v primeru odvzema trenutnega vzorca.</t>
        </r>
      </text>
    </comment>
    <comment ref="B55" authorId="0">
      <text>
        <r>
          <rPr>
            <b/>
            <sz val="10"/>
            <color indexed="12"/>
            <rFont val="Tahoma"/>
            <family val="2"/>
          </rPr>
          <t xml:space="preserve">Tu se vpiše, ali se na napravi izvajajo trajne meritve pretoka. </t>
        </r>
        <r>
          <rPr>
            <b/>
            <sz val="10"/>
            <color indexed="10"/>
            <rFont val="Tahoma"/>
            <family val="2"/>
          </rPr>
          <t>Trajne meritve količine odpadnih vod na iztoku komunalne ali skupne ČN so po obvezne pri napravah z zmogljivostjo čiščenja več kot 2.000 PE.</t>
        </r>
      </text>
    </comment>
    <comment ref="B56" authorId="0">
      <text>
        <r>
          <rPr>
            <b/>
            <sz val="10"/>
            <color indexed="12"/>
            <rFont val="Tahoma"/>
            <family val="2"/>
          </rPr>
          <t xml:space="preserve">Tu se vpiše koliko dni, v letu izvajanja monitoringa, je naprava normalno obratovala . Če zaradi izjemnih hidravličnih preobremenitev, remonta ali drugih dogotkov, naprava določen čas ni čistila celotne količine odpadne vode, ki je pritekla na dotoku, se ta čas ne šteje v normalno obratovanje naprave </t>
        </r>
        <r>
          <rPr>
            <b/>
            <sz val="10"/>
            <color indexed="10"/>
            <rFont val="Tahoma"/>
            <family val="2"/>
          </rPr>
          <t>(šteje se, da je v dnevih ko je bilo denimo le 2/3 dotočne odplake čiščeno na napravi, ostali del pa se je odvajal neposredno v iztok, naprava obratovala le 2/3 dneva)</t>
        </r>
        <r>
          <rPr>
            <b/>
            <sz val="10"/>
            <color indexed="12"/>
            <rFont val="Tahoma"/>
            <family val="2"/>
          </rPr>
          <t xml:space="preserve">. Število dni, vpisano v to celico, se upošteva pri izračunu letnega učinka čiščenja ČN. </t>
        </r>
      </text>
    </comment>
    <comment ref="B57" authorId="0">
      <text>
        <r>
          <rPr>
            <b/>
            <sz val="10"/>
            <color indexed="12"/>
            <rFont val="Tahoma"/>
            <family val="2"/>
          </rPr>
          <t>Tu se vpiše člen, po katerem se vrednoti iztok čistilne naprave. Vrednotenje je mogoče po 5. ali 6. členu uredbe o emisiji snovi iz komunalnih ČN, ali 5. členu pri malih KČN. Če ima naprava OVD, se vpiše člen in OVD (5 OVD ali 6 OVD). V celico se vpiše le številka člena (5 ali 6) oziroma kratica (5 OVD oziroma 6 OVD).</t>
        </r>
      </text>
    </comment>
    <comment ref="B58" authorId="0">
      <text>
        <r>
          <rPr>
            <b/>
            <sz val="10"/>
            <color indexed="12"/>
            <rFont val="Tahoma"/>
            <family val="2"/>
          </rPr>
          <t>Če naprava še ni prilagojena za doseganje predvidenih mejnih vrednosti in/ali učinkov čiščenja se v to celico vpiše leto, do katerega bo obstoječa naprava prilagojena zahtevam uredbe.</t>
        </r>
      </text>
    </comment>
  </commentList>
</comments>
</file>

<file path=xl/comments6.xml><?xml version="1.0" encoding="utf-8"?>
<comments xmlns="http://schemas.openxmlformats.org/spreadsheetml/2006/main">
  <authors>
    <author>Mario Zec</author>
  </authors>
  <commentList>
    <comment ref="A19" authorId="0">
      <text>
        <r>
          <rPr>
            <b/>
            <sz val="9"/>
            <rFont val="Tahoma"/>
            <family val="2"/>
          </rPr>
          <t xml:space="preserve">Vnesite letnico naslednjega monitoringa. Pozor pri monitoringih, ki se izvajajo na dve oz. tri leta. </t>
        </r>
      </text>
    </comment>
  </commentList>
</comments>
</file>

<file path=xl/comments9.xml><?xml version="1.0" encoding="utf-8"?>
<comments xmlns="http://schemas.openxmlformats.org/spreadsheetml/2006/main">
  <authors>
    <author>Zec</author>
  </authors>
  <commentList>
    <comment ref="A10" authorId="0">
      <text>
        <r>
          <rPr>
            <b/>
            <sz val="8"/>
            <rFont val="Tahoma"/>
            <family val="2"/>
          </rPr>
          <t>Napisati je treba številko Okoljevarstvenega dovoljenja, če ga naprava ima, ali Uredbo, po kateri se je izvajal obratovalni monitoring. Našteti je treba tudi vse parametre, ki so presegli mejne vrednosti.</t>
        </r>
      </text>
    </comment>
    <comment ref="A13" authorId="0">
      <text>
        <r>
          <rPr>
            <b/>
            <sz val="8"/>
            <rFont val="Tahoma"/>
            <family val="2"/>
          </rPr>
          <t>Napisati je treba ali naprava čezmerno obremenjuje okolje in s katerimi parametri.</t>
        </r>
      </text>
    </comment>
  </commentList>
</comments>
</file>

<file path=xl/sharedStrings.xml><?xml version="1.0" encoding="utf-8"?>
<sst xmlns="http://schemas.openxmlformats.org/spreadsheetml/2006/main" count="2312" uniqueCount="1370">
  <si>
    <t>Naselje:</t>
  </si>
  <si>
    <t>Ulica:</t>
  </si>
  <si>
    <t>Hišna številka:</t>
  </si>
  <si>
    <t>Poštna številka:</t>
  </si>
  <si>
    <t>Ime pošte:</t>
  </si>
  <si>
    <t>Kontaktna oseba:</t>
  </si>
  <si>
    <t>telefon:</t>
  </si>
  <si>
    <t>fax:</t>
  </si>
  <si>
    <t xml:space="preserve">Naziv izvajalca monitoringa: </t>
  </si>
  <si>
    <t>Naslov izvajalca monitoringa</t>
  </si>
  <si>
    <t>IME ČN:</t>
  </si>
  <si>
    <t>NASLOV ČN</t>
  </si>
  <si>
    <t>Pošta:</t>
  </si>
  <si>
    <t>POROČILO O MONITORINGU ODPADNIH VOD</t>
  </si>
  <si>
    <t>OBČASNE ALI TRAJNE MERITVE ZA LETO</t>
  </si>
  <si>
    <t>izvajalca monitoringa</t>
  </si>
  <si>
    <t>PODATKI O IZVAJALCU MONITORINGA</t>
  </si>
  <si>
    <t>Zap. št.</t>
  </si>
  <si>
    <t>Naziv</t>
  </si>
  <si>
    <t>Mejna</t>
  </si>
  <si>
    <t>Št. vzorčenja</t>
  </si>
  <si>
    <t>Povprečna</t>
  </si>
  <si>
    <t>Minim.</t>
  </si>
  <si>
    <t>Maks.</t>
  </si>
  <si>
    <t>Vsota</t>
  </si>
  <si>
    <t>Pretok*konc.</t>
  </si>
  <si>
    <t>parametra</t>
  </si>
  <si>
    <t>vrednost</t>
  </si>
  <si>
    <t>datum vzorč.</t>
  </si>
  <si>
    <t>/</t>
  </si>
  <si>
    <t>iztok</t>
  </si>
  <si>
    <t>(hh:mm)</t>
  </si>
  <si>
    <t>Temperatura</t>
  </si>
  <si>
    <t>pH</t>
  </si>
  <si>
    <t>(mg/l)</t>
  </si>
  <si>
    <t>Amonijev dušik</t>
  </si>
  <si>
    <t>KPK</t>
  </si>
  <si>
    <t>(%)</t>
  </si>
  <si>
    <t>učinek</t>
  </si>
  <si>
    <t>Celotni fosfor</t>
  </si>
  <si>
    <t>Celotni dušik</t>
  </si>
  <si>
    <t>Nitratni dušik</t>
  </si>
  <si>
    <t>Nitritni dušik</t>
  </si>
  <si>
    <t>Kjeldahlov dušik</t>
  </si>
  <si>
    <t>(ml/l)</t>
  </si>
  <si>
    <t>Parameter</t>
  </si>
  <si>
    <t>Merilna metoda</t>
  </si>
  <si>
    <t>KONTAKTNA OSEBA (ime):</t>
  </si>
  <si>
    <t>dehidracija  (DA/NE):</t>
  </si>
  <si>
    <t>izkoriščanje bioplina (DA/NE)</t>
  </si>
  <si>
    <t>naselja, deli naselij:</t>
  </si>
  <si>
    <t>Kanalizacijski sistem (mešan, ločen):</t>
  </si>
  <si>
    <t>Večji nepriključeni onesnaževalci:</t>
  </si>
  <si>
    <t>Odvodnik (ime):</t>
  </si>
  <si>
    <t>REKONSTRUKCIJA</t>
  </si>
  <si>
    <t>Hidravlični zadrževalni čas:</t>
  </si>
  <si>
    <t>ODPADNE SNOVI IZ GREZNIC</t>
  </si>
  <si>
    <t>ali se sprejemajo (DA/NE)</t>
  </si>
  <si>
    <t>izvor odpadnh snovi iz greznic:</t>
  </si>
  <si>
    <t>TIP NAPRAVE (komunalna/skupna):</t>
  </si>
  <si>
    <t>param.</t>
  </si>
  <si>
    <t xml:space="preserve">Čas vzorčenja reprezentativnega vzorca (ure): </t>
  </si>
  <si>
    <t>Ali se izvajajo trajne meritve pretoka (DA/NE):</t>
  </si>
  <si>
    <t>Po katerem členu uredbe KČN se vrednoti iztok odpadne vode:</t>
  </si>
  <si>
    <t>Število dni obratovanja čistilne naprave (dni):</t>
  </si>
  <si>
    <r>
      <t>Skupna letna količina odpadne vode na ČN (1000 m</t>
    </r>
    <r>
      <rPr>
        <vertAlign val="superscript"/>
        <sz val="10"/>
        <rFont val="Arial"/>
        <family val="2"/>
      </rPr>
      <t>3</t>
    </r>
    <r>
      <rPr>
        <sz val="10"/>
        <rFont val="Arial"/>
        <family val="2"/>
      </rPr>
      <t>)</t>
    </r>
  </si>
  <si>
    <t>Velikost naprave (PE):</t>
  </si>
  <si>
    <t>Iztok ČN v (ime vodotoka):</t>
  </si>
  <si>
    <t>Čas vzorčenja reprezentativnega vzorca (ure):</t>
  </si>
  <si>
    <r>
      <t>BPK</t>
    </r>
    <r>
      <rPr>
        <b/>
        <vertAlign val="subscript"/>
        <sz val="10"/>
        <rFont val="Arial"/>
        <family val="2"/>
      </rPr>
      <t>5</t>
    </r>
  </si>
  <si>
    <t>V (Na):</t>
  </si>
  <si>
    <t>Datum:</t>
  </si>
  <si>
    <t>Gauss-Krüger koordinata iztoka</t>
  </si>
  <si>
    <t>X:</t>
  </si>
  <si>
    <t>Y:</t>
  </si>
  <si>
    <t>Letni povprečni učinek čiščenja ČN</t>
  </si>
  <si>
    <t>Po  KPK</t>
  </si>
  <si>
    <r>
      <t>Po BPK</t>
    </r>
    <r>
      <rPr>
        <b/>
        <vertAlign val="subscript"/>
        <sz val="12"/>
        <rFont val="Arial CE"/>
        <family val="2"/>
      </rPr>
      <t>5</t>
    </r>
  </si>
  <si>
    <t>Po celotnem fosforju</t>
  </si>
  <si>
    <t>Po celotnem dušiku</t>
  </si>
  <si>
    <t>identifikacija vzorca</t>
  </si>
  <si>
    <t>Šifra dejavnosti izvajalca monitoringa:</t>
  </si>
  <si>
    <t>PODATKI O UPRAVLJALCU ČN</t>
  </si>
  <si>
    <t>Število dni normalnega obratovanja v letu izvajanja monitoringa:</t>
  </si>
  <si>
    <t>Neraztop. Sn.</t>
  </si>
  <si>
    <t>Usedljive sn.</t>
  </si>
  <si>
    <t>(dd.mm.ll)</t>
  </si>
  <si>
    <t>Ali se izvajajo trajne meritve pretoka:</t>
  </si>
  <si>
    <t>na kmetijske povšine (tone SS):</t>
  </si>
  <si>
    <t>odvažanje na drugo ČN (tone SS):</t>
  </si>
  <si>
    <t>drugo (tone SS):</t>
  </si>
  <si>
    <t>ime ČN na katero se blato odvaža:</t>
  </si>
  <si>
    <t xml:space="preserve">Naslov: </t>
  </si>
  <si>
    <t>Evidenčna številka:</t>
  </si>
  <si>
    <t>Izvajalec:</t>
  </si>
  <si>
    <t>Naročnik:</t>
  </si>
  <si>
    <t xml:space="preserve">Odgovorna oseba 
izvajalca monitoringa: 
</t>
  </si>
  <si>
    <t>Operativno vodenje 
in odgovorna oseba  
za izdelavo poročila:</t>
  </si>
  <si>
    <t xml:space="preserve">Vzorčenje, meritve
in izdelava poročila:
</t>
  </si>
  <si>
    <t>Sodelavci:</t>
  </si>
  <si>
    <t>POROČILO O OBRATOVALNEM MONITORINGU ZA KOMUNALNO ČISTILNO NAPRAVO</t>
  </si>
  <si>
    <t>1. Glavne tehnične značilnosti čistilne naprave</t>
  </si>
  <si>
    <t>1.2 Objekti naprave in njihove prostornine</t>
  </si>
  <si>
    <t>2. Osnovni podatki o ČN</t>
  </si>
  <si>
    <t>4. Obseg in vrsta meritev in analiz</t>
  </si>
  <si>
    <t>5. Mesto in čas vzorčenja in analiz</t>
  </si>
  <si>
    <t>1.5 Opombe</t>
  </si>
  <si>
    <t>Identifikacijska številka za DDV:</t>
  </si>
  <si>
    <t>3. Letna količina čiščene odpadne vode</t>
  </si>
  <si>
    <t>elektronski naslov:</t>
  </si>
  <si>
    <t>odvažanje na sežig (tone SS):</t>
  </si>
  <si>
    <t>skupno število priključ. prebivalcev na kanalizacijski sistem:</t>
  </si>
  <si>
    <t>Gauss-Krüger koordinata CENTROIDA čistilne naprave</t>
  </si>
  <si>
    <t>Gauss-Krüger koordinata merilnega mesta na IZTOKU</t>
  </si>
  <si>
    <t>Akreditirana metoda</t>
  </si>
  <si>
    <t>Ime podizvajalca</t>
  </si>
  <si>
    <t>Meja zaznavnosti (LOD)</t>
  </si>
  <si>
    <t>Meja določljivosti (LOQ)</t>
  </si>
  <si>
    <t>Nerazt. sn. (mg/l)</t>
  </si>
  <si>
    <t>Used. sn. (ml/l)</t>
  </si>
  <si>
    <t>KPK (mg/l)</t>
  </si>
  <si>
    <r>
      <t>BPK</t>
    </r>
    <r>
      <rPr>
        <vertAlign val="subscript"/>
        <sz val="10"/>
        <rFont val="Arial"/>
        <family val="2"/>
      </rPr>
      <t>5</t>
    </r>
    <r>
      <rPr>
        <sz val="10"/>
        <rFont val="Arial"/>
        <family val="2"/>
      </rPr>
      <t xml:space="preserve">  (mg/l)</t>
    </r>
  </si>
  <si>
    <t>Celotni fosfor (mg/l)</t>
  </si>
  <si>
    <t>Celotni dušik (mg/l)</t>
  </si>
  <si>
    <t>Amonijev dušik (mg/l)</t>
  </si>
  <si>
    <t>Nitratni dušik (mg/l)</t>
  </si>
  <si>
    <t>Nitritni dušik * (mg/l)</t>
  </si>
  <si>
    <t>Kjeldahlov dušik (mg/l)</t>
  </si>
  <si>
    <t>8. Podatki o meritvah na vtoku in iztoku komunalne ali skupne čistilne naprave</t>
  </si>
  <si>
    <t>9. Vrednotenje izmerjene emisije</t>
  </si>
  <si>
    <t>10. Priloge</t>
  </si>
  <si>
    <t>1.1 Opis tehnologije čiščenja 
(tehnološka shema procesa je obvezna priloga in se doda na list Priloge)</t>
  </si>
  <si>
    <t>PODATKI O IZVAJALCU JAVNE SLUŽBE ODVAJANJA IN ČIŠČENJA ODPADNIH VOD</t>
  </si>
  <si>
    <t xml:space="preserve">Naziv izvajalca javne službe: </t>
  </si>
  <si>
    <t>Naslov izvajalca javne službe</t>
  </si>
  <si>
    <t>upravljavca čistilne naprave</t>
  </si>
  <si>
    <t>1.3 Rekonstrukcija naprave</t>
  </si>
  <si>
    <t>1.4 Priključena naselja in deli naselij, priključene industrijske naprave in njihov delež v skupni letni količini čiščene odpadne vode</t>
  </si>
  <si>
    <t>Predvideno leto prilagoditve obstoječe ČN:</t>
  </si>
  <si>
    <t>Iztok na občutljivo območje (evtrofikacija) (DA/NE):</t>
  </si>
  <si>
    <t>Iztok na občutljivo območje (kopalne vode) (DA/NE):</t>
  </si>
  <si>
    <t xml:space="preserve">Naziv upravljavca: </t>
  </si>
  <si>
    <t>Naslov upravljavca</t>
  </si>
  <si>
    <t>Matična številka upravljavca:</t>
  </si>
  <si>
    <t>Šifra dejavnosti upravljavca:</t>
  </si>
  <si>
    <t>Leto pričetka obratovanja:</t>
  </si>
  <si>
    <t>leto začetka obratovanja rekonstruirane naprave:</t>
  </si>
  <si>
    <t>na odlagališča (tone SS):</t>
  </si>
  <si>
    <t>število priključ. prebivalcev na ČN:</t>
  </si>
  <si>
    <t>Izvor odpadnih vod:
(javna k., industrija, farme...)</t>
  </si>
  <si>
    <t xml:space="preserve">Zmogljivost ČN (PE):  </t>
  </si>
  <si>
    <t>Vrednotenje iztoka odpadne vode (člen uredbe in OVD):</t>
  </si>
  <si>
    <t>povpr. suha snov nastalega blata (%):</t>
  </si>
  <si>
    <t>ostanek na ČN (tone SS):</t>
  </si>
  <si>
    <t>Urejenost merilnega mesta (DA/NE)</t>
  </si>
  <si>
    <t>NASTALO BLATO PO OBDELAVI</t>
  </si>
  <si>
    <t>Gauss-Krüger koordinata merilnega mesta na VTOKU</t>
  </si>
  <si>
    <r>
      <t xml:space="preserve"> v času vzor. (m</t>
    </r>
    <r>
      <rPr>
        <b/>
        <vertAlign val="superscript"/>
        <sz val="10"/>
        <rFont val="Arial"/>
        <family val="2"/>
      </rPr>
      <t>3</t>
    </r>
    <r>
      <rPr>
        <b/>
        <sz val="10"/>
        <rFont val="Arial"/>
        <family val="2"/>
      </rPr>
      <t>)</t>
    </r>
  </si>
  <si>
    <t>Količ. odpad. vode</t>
  </si>
  <si>
    <t>vtok</t>
  </si>
  <si>
    <t>Enota</t>
  </si>
  <si>
    <t/>
  </si>
  <si>
    <t>mg/l</t>
  </si>
  <si>
    <t>1,1,1 Trikloroetan*</t>
  </si>
  <si>
    <t>1,1,1-trikloro-22 bis (p-klorofenik) etan*</t>
  </si>
  <si>
    <t>1,1,2,2 - Tetrakloroetan*</t>
  </si>
  <si>
    <t>1,1-Dikloroeten*</t>
  </si>
  <si>
    <t>1,2,3,4,5,6 - Heksaklorocikloheksan (HCH)*</t>
  </si>
  <si>
    <t>1,2,4-trimetilbenzen*</t>
  </si>
  <si>
    <t>1,2-Dikloroetan*</t>
  </si>
  <si>
    <t>1,3,5-trimetilbenzen*</t>
  </si>
  <si>
    <t>1,4-Dioksan*</t>
  </si>
  <si>
    <t>1-Butanol</t>
  </si>
  <si>
    <t>1-Propanol</t>
  </si>
  <si>
    <t>2-Butanol</t>
  </si>
  <si>
    <t>2-butanon*</t>
  </si>
  <si>
    <t>2-Propanol</t>
  </si>
  <si>
    <t>4-nonilfenol monoetoksilat*</t>
  </si>
  <si>
    <t>4-tert-oktilfenol*</t>
  </si>
  <si>
    <t>Acenaften</t>
  </si>
  <si>
    <t>Acenaftilen</t>
  </si>
  <si>
    <t>Aceton</t>
  </si>
  <si>
    <t>Acetonitril*</t>
  </si>
  <si>
    <t>Adsorbljivi organski halogeni (AOX)*</t>
  </si>
  <si>
    <t>Cl</t>
  </si>
  <si>
    <t>Akrilamid*</t>
  </si>
  <si>
    <t>Alaklor*</t>
  </si>
  <si>
    <t>Aldrin*</t>
  </si>
  <si>
    <t>Aluminij</t>
  </si>
  <si>
    <t>Al</t>
  </si>
  <si>
    <t>g/t</t>
  </si>
  <si>
    <t>Amonijev dušik*</t>
  </si>
  <si>
    <t>N</t>
  </si>
  <si>
    <t>Antimon*</t>
  </si>
  <si>
    <t>Sb</t>
  </si>
  <si>
    <t>Antracen*</t>
  </si>
  <si>
    <t>AOX-faktor(g/t)*</t>
  </si>
  <si>
    <t>AOX</t>
  </si>
  <si>
    <t>AOX-faktor(kg/t)*</t>
  </si>
  <si>
    <t>kg/t</t>
  </si>
  <si>
    <t>Arzen*</t>
  </si>
  <si>
    <t>As</t>
  </si>
  <si>
    <t>Arzen-faktor(g/t)*</t>
  </si>
  <si>
    <t>Arzen-faktor(kg/t)*</t>
  </si>
  <si>
    <t>Atrazin*</t>
  </si>
  <si>
    <t>Azbest</t>
  </si>
  <si>
    <t>Baker*</t>
  </si>
  <si>
    <t>Cu</t>
  </si>
  <si>
    <t>Baker-faktor(g/kg)*</t>
  </si>
  <si>
    <t>g/kg</t>
  </si>
  <si>
    <t>Baker-faktor(g/t)*</t>
  </si>
  <si>
    <t>Baker-faktor(mg/m2)*</t>
  </si>
  <si>
    <t>mg/m2</t>
  </si>
  <si>
    <t>Baker-faktor(mg/t)*</t>
  </si>
  <si>
    <t>mg/t</t>
  </si>
  <si>
    <t>Barij*</t>
  </si>
  <si>
    <t>Ba</t>
  </si>
  <si>
    <t>Benzen*</t>
  </si>
  <si>
    <t>Benzo(a)antracen*</t>
  </si>
  <si>
    <t>Benzo(a)piren*</t>
  </si>
  <si>
    <t>Benzo(b)fluoronaten*</t>
  </si>
  <si>
    <t>Benzo(g,h,i)perilen*</t>
  </si>
  <si>
    <t>Benzo(k)fluoranten*</t>
  </si>
  <si>
    <t>Berilij</t>
  </si>
  <si>
    <t>Be</t>
  </si>
  <si>
    <t>Biokemijska potreba po kisiku (BPK5)</t>
  </si>
  <si>
    <t>O2</t>
  </si>
  <si>
    <t>Biološka razgradljivost</t>
  </si>
  <si>
    <t>%</t>
  </si>
  <si>
    <t>Bisfenol-A*</t>
  </si>
  <si>
    <t>Bor*</t>
  </si>
  <si>
    <t>B</t>
  </si>
  <si>
    <t>Bor-faktor(kg/t)*</t>
  </si>
  <si>
    <t>BPK5-faktor(g/t)</t>
  </si>
  <si>
    <t>BPK5-faktor(kg/t)</t>
  </si>
  <si>
    <t>Bromacil*</t>
  </si>
  <si>
    <t>Bromat*</t>
  </si>
  <si>
    <t>Bromirani difenileter (PBDE)*</t>
  </si>
  <si>
    <t>BTX-faktor(g/t)*</t>
  </si>
  <si>
    <t>Butilacetat*</t>
  </si>
  <si>
    <t>Celotni cianid*</t>
  </si>
  <si>
    <t>CN</t>
  </si>
  <si>
    <t>P</t>
  </si>
  <si>
    <t>Celotni fosfor-faktor(g/t)</t>
  </si>
  <si>
    <t>Celotni fosfor-faktor(kg/t)</t>
  </si>
  <si>
    <t>Celotni klor*</t>
  </si>
  <si>
    <t>Cl2</t>
  </si>
  <si>
    <t>Celotni krom*</t>
  </si>
  <si>
    <t>Cr</t>
  </si>
  <si>
    <t>Celotni krom-faktor(g/t)*</t>
  </si>
  <si>
    <t>Celotni krom-faktor(mg/t)*</t>
  </si>
  <si>
    <t>Celotni ogljikovod.-faktor(g/t)*</t>
  </si>
  <si>
    <t>Celotni ogljikovodiki (mineralna olja)*</t>
  </si>
  <si>
    <t>Celotni organski ogljik (TOC)</t>
  </si>
  <si>
    <t>C</t>
  </si>
  <si>
    <t>Celotni pesticidi*</t>
  </si>
  <si>
    <t>Celotni vezani dušik-faktor(g/t)</t>
  </si>
  <si>
    <t>Celotni vezani dušik-faktor(kg/t)</t>
  </si>
  <si>
    <t>Cianid - prosti*</t>
  </si>
  <si>
    <t>Cianid prosti-faktor(g/t)*</t>
  </si>
  <si>
    <t>Cink*</t>
  </si>
  <si>
    <t>Zn</t>
  </si>
  <si>
    <t>Cink-faktor(g/kg)*</t>
  </si>
  <si>
    <t>Cink-faktor(g/t)*</t>
  </si>
  <si>
    <t>Cink-faktor(mg/m2)*</t>
  </si>
  <si>
    <t>Cink-faktor(mg/t)*</t>
  </si>
  <si>
    <t>Di(2-etilheksil)ftalat (DEHP)*</t>
  </si>
  <si>
    <t>Dibenzo(a,h)antracen*</t>
  </si>
  <si>
    <t>Dibutilftalat*</t>
  </si>
  <si>
    <t>Dibutilkositrove spojine (Dibutilkositrov kation)*</t>
  </si>
  <si>
    <t>DBT kation</t>
  </si>
  <si>
    <t>Dieldrin*</t>
  </si>
  <si>
    <t>Diklorometan*</t>
  </si>
  <si>
    <t>Dikofol*</t>
  </si>
  <si>
    <t>Dioksini in furani (PCDD/PCDF)*</t>
  </si>
  <si>
    <t>Diuron*</t>
  </si>
  <si>
    <t>Drini-vsota*</t>
  </si>
  <si>
    <t>Dušik-Kjeldahl</t>
  </si>
  <si>
    <t>Endosulfan*</t>
  </si>
  <si>
    <t>Endrin*</t>
  </si>
  <si>
    <t>Epiklorhidrin*</t>
  </si>
  <si>
    <t>Escherichia coli</t>
  </si>
  <si>
    <t>cfu/100 ml</t>
  </si>
  <si>
    <t>Etanol</t>
  </si>
  <si>
    <t>Etilacetat</t>
  </si>
  <si>
    <t>Etilbenzen*</t>
  </si>
  <si>
    <t>Etilenoksid*</t>
  </si>
  <si>
    <t>Fenantren*</t>
  </si>
  <si>
    <t>Fenilureazni pesticidi*</t>
  </si>
  <si>
    <t>Fenoli*</t>
  </si>
  <si>
    <t>C6H5OH</t>
  </si>
  <si>
    <t>Fenoli-faktor(g/t)*</t>
  </si>
  <si>
    <t>Fipronil*</t>
  </si>
  <si>
    <t>Fluoranten*</t>
  </si>
  <si>
    <t>Fluoren</t>
  </si>
  <si>
    <t>Fluorid(g/t)*</t>
  </si>
  <si>
    <t>F</t>
  </si>
  <si>
    <t>Fluorid*</t>
  </si>
  <si>
    <t>Formaldehid*</t>
  </si>
  <si>
    <t>Fosfor-ortofosfatni</t>
  </si>
  <si>
    <t>Glifosat*</t>
  </si>
  <si>
    <t>Heksabromobifenil*</t>
  </si>
  <si>
    <t>Heksaklorbenzen (HCB)*</t>
  </si>
  <si>
    <t>Heksaklorbenzen-faktor(g/t)*</t>
  </si>
  <si>
    <t>HCB</t>
  </si>
  <si>
    <t>Heksakloro-1,3-Butadien*</t>
  </si>
  <si>
    <t>Heksakloroetan*</t>
  </si>
  <si>
    <t>Heptaklor*</t>
  </si>
  <si>
    <t>Heptaklorepoksid</t>
  </si>
  <si>
    <t>Hidrazin</t>
  </si>
  <si>
    <t>Indeno(1,2,3-cd)piren*</t>
  </si>
  <si>
    <t>Intestinalni enterokoki</t>
  </si>
  <si>
    <t>Izobutil acetat*</t>
  </si>
  <si>
    <t>Izodrin*</t>
  </si>
  <si>
    <t>Izoproturon*</t>
  </si>
  <si>
    <t>Izpihljivi org. halogeni-POX*</t>
  </si>
  <si>
    <t>Kadmij*</t>
  </si>
  <si>
    <t>Cd</t>
  </si>
  <si>
    <t>Kadmij-faktor(g/t)*</t>
  </si>
  <si>
    <t>Kadmij-faktor(kg/t)*</t>
  </si>
  <si>
    <t>Kadmij-faktor(mg/t)*</t>
  </si>
  <si>
    <t>Kemijska potreba po kisiku (KPK)</t>
  </si>
  <si>
    <t>Klor - prosti*</t>
  </si>
  <si>
    <t>Klordan*</t>
  </si>
  <si>
    <t>Klordekon*</t>
  </si>
  <si>
    <t>Klorfenvinfos*</t>
  </si>
  <si>
    <t>Klorid(kg/t)</t>
  </si>
  <si>
    <t>Kloridi</t>
  </si>
  <si>
    <t>Kloroalkani (C10-C13)*</t>
  </si>
  <si>
    <t>Klorobenzeni*</t>
  </si>
  <si>
    <t>Klorotoluron (+ Desmetil klorotoluron)*</t>
  </si>
  <si>
    <t>Klorpirifos*</t>
  </si>
  <si>
    <t>Kobalt*</t>
  </si>
  <si>
    <t>Co</t>
  </si>
  <si>
    <t>količina odp. vode-faktor(m3/t)</t>
  </si>
  <si>
    <t>Q</t>
  </si>
  <si>
    <t>m3/t</t>
  </si>
  <si>
    <t>Količina odpadne vode</t>
  </si>
  <si>
    <t>m3</t>
  </si>
  <si>
    <t>Količina odpadne vode(1000 m3)</t>
  </si>
  <si>
    <t>1000 m3</t>
  </si>
  <si>
    <t>Koliformne bakterije fekalnega izvora</t>
  </si>
  <si>
    <t>Število v 100 ml</t>
  </si>
  <si>
    <t>Kositer*</t>
  </si>
  <si>
    <t>Sn</t>
  </si>
  <si>
    <t>KPK-faktor(g/t)</t>
  </si>
  <si>
    <t>KPK-faktor(kg/t)</t>
  </si>
  <si>
    <t>Krom-šestvalentni*</t>
  </si>
  <si>
    <t>Krom-šestvalentni-faktor(g/t)*</t>
  </si>
  <si>
    <t>Ksilen*</t>
  </si>
  <si>
    <t>Kvintozen*</t>
  </si>
  <si>
    <t>Lahkohlapni aromatski ogljikovodiki (BTX)*</t>
  </si>
  <si>
    <t>Lindan*</t>
  </si>
  <si>
    <t>Linearni alkilbenzen sulfonati - LAS (C10-C13)*</t>
  </si>
  <si>
    <t>m,p-Ksilen*</t>
  </si>
  <si>
    <t>Mangan</t>
  </si>
  <si>
    <t>Mn</t>
  </si>
  <si>
    <t>Mejni emisijski delež oddane toplote</t>
  </si>
  <si>
    <t>Metanol</t>
  </si>
  <si>
    <t>Metolaklor*</t>
  </si>
  <si>
    <t>Metribuzin vsota*</t>
  </si>
  <si>
    <t>Mireks*</t>
  </si>
  <si>
    <t>Molibden*</t>
  </si>
  <si>
    <t>Mo</t>
  </si>
  <si>
    <t>Molibden-faktor(g/t)*</t>
  </si>
  <si>
    <t>Naftalen*</t>
  </si>
  <si>
    <t>Nerazt. snovi-faktor (kg/t)</t>
  </si>
  <si>
    <t>Nerazt. snovi-faktor(g/t)</t>
  </si>
  <si>
    <t>Neraztopljene snovi</t>
  </si>
  <si>
    <t>N-heksan*</t>
  </si>
  <si>
    <t>Nikelj*</t>
  </si>
  <si>
    <t>Ni</t>
  </si>
  <si>
    <t>Nikelj-faktor(g/t)*</t>
  </si>
  <si>
    <t>Nikelj-faktor(mg/t)*</t>
  </si>
  <si>
    <t>Nitritni dušik*</t>
  </si>
  <si>
    <t>Nonilfenol in nonilfenol etoksilati*</t>
  </si>
  <si>
    <t>Nonilfenol*</t>
  </si>
  <si>
    <t>Obarvanost pri 436 nm</t>
  </si>
  <si>
    <t>SAK</t>
  </si>
  <si>
    <t>m-1</t>
  </si>
  <si>
    <t>Obarvanost pri 525 nm</t>
  </si>
  <si>
    <t>Obarvanost pri 620 nm</t>
  </si>
  <si>
    <t>o-Ksilen*</t>
  </si>
  <si>
    <t>Oktilfenol*</t>
  </si>
  <si>
    <t>Oktilfenoli in oktilfenol etoksilati*</t>
  </si>
  <si>
    <t>Organoklorni pesticidi - vsota*</t>
  </si>
  <si>
    <t>Organokositrove spojine*</t>
  </si>
  <si>
    <t>Organski dušik</t>
  </si>
  <si>
    <t>para-para DDT*</t>
  </si>
  <si>
    <t>PCB-101*</t>
  </si>
  <si>
    <t>PCB-118*</t>
  </si>
  <si>
    <t>PCB-138*</t>
  </si>
  <si>
    <t>PCB-153*</t>
  </si>
  <si>
    <t>PCB-180*</t>
  </si>
  <si>
    <t>PCB-194*</t>
  </si>
  <si>
    <t>PCB-28*</t>
  </si>
  <si>
    <t>PCB-52*</t>
  </si>
  <si>
    <t>Pendimetalin*</t>
  </si>
  <si>
    <t>Pentaklorobenzen*</t>
  </si>
  <si>
    <t>Pesticidi fenilurea*</t>
  </si>
  <si>
    <t>Pesticidi fenilurea, bromacil, metribuzin - vsota*</t>
  </si>
  <si>
    <t>pH-delež vrednosti izven območja MDK(%)*</t>
  </si>
  <si>
    <t>pH-vrednost</t>
  </si>
  <si>
    <t>Piren</t>
  </si>
  <si>
    <t>Polarna organska topila</t>
  </si>
  <si>
    <t>Polic. arom. oglj. PAO-faktor(g/t)*</t>
  </si>
  <si>
    <t>Policiklični aromatski ogljikovodiki (PAH)*</t>
  </si>
  <si>
    <t>Poliklorirani bifenili (PCB)*</t>
  </si>
  <si>
    <t>Prometrin*</t>
  </si>
  <si>
    <t>Selen</t>
  </si>
  <si>
    <t>Se</t>
  </si>
  <si>
    <t>shranjevanje vzorcev</t>
  </si>
  <si>
    <t>Simazin*</t>
  </si>
  <si>
    <t>Skupne koliformne bakterije</t>
  </si>
  <si>
    <t>S-metolaklor*</t>
  </si>
  <si>
    <t>Srebro*</t>
  </si>
  <si>
    <t>Ag</t>
  </si>
  <si>
    <t>Srebro-faktor(g/kg)*</t>
  </si>
  <si>
    <t>Srebro-faktor(mg/m2)*</t>
  </si>
  <si>
    <t>Stiren*</t>
  </si>
  <si>
    <t>Streptokoki fekalnega izvora</t>
  </si>
  <si>
    <t>Strokovna ocena</t>
  </si>
  <si>
    <t>Strupenost za vodne bolhe</t>
  </si>
  <si>
    <t>SD</t>
  </si>
  <si>
    <t>Sulfat</t>
  </si>
  <si>
    <t>SO4</t>
  </si>
  <si>
    <t>Sulfid</t>
  </si>
  <si>
    <t>S</t>
  </si>
  <si>
    <t>Sulfid-faktor(g/t)</t>
  </si>
  <si>
    <t>Sulfit</t>
  </si>
  <si>
    <t>SO3</t>
  </si>
  <si>
    <t>Sulfit-faktor(g/t)</t>
  </si>
  <si>
    <t>Svinec*</t>
  </si>
  <si>
    <t>Pb</t>
  </si>
  <si>
    <t>Svinec-faktor(g/t)*</t>
  </si>
  <si>
    <t>Svinec-faktor(kg/t)*</t>
  </si>
  <si>
    <t>Svinec-faktor(mg/t)*</t>
  </si>
  <si>
    <t>Talij*</t>
  </si>
  <si>
    <t>Tl</t>
  </si>
  <si>
    <t>Teknazen*</t>
  </si>
  <si>
    <t>Telur</t>
  </si>
  <si>
    <t>Te</t>
  </si>
  <si>
    <t>oC</t>
  </si>
  <si>
    <t>Temperatura-delež vrednosti izven območja MDK(%)</t>
  </si>
  <si>
    <t>Tenzidi-anionski</t>
  </si>
  <si>
    <t>Tenzidi-kationski</t>
  </si>
  <si>
    <t>Tenzidi-neionski</t>
  </si>
  <si>
    <t>Terbutilazin*</t>
  </si>
  <si>
    <t>Tetrakloroeten*</t>
  </si>
  <si>
    <t>Tetraklorometan*</t>
  </si>
  <si>
    <t>Težkohlapne lipofilne snovi (maščobe, mineralna olja …)</t>
  </si>
  <si>
    <t>Titan</t>
  </si>
  <si>
    <t>Ti</t>
  </si>
  <si>
    <t>Toksafen*</t>
  </si>
  <si>
    <t>Toluen*</t>
  </si>
  <si>
    <t>Triazinski pesticidi in metaboliti - vsota*</t>
  </si>
  <si>
    <t>Triazinski pesticidi*</t>
  </si>
  <si>
    <t>Tributilkositrove spojine (Tributilkositrov kation)*</t>
  </si>
  <si>
    <t>TBT kation</t>
  </si>
  <si>
    <t>Trifenilkositrove spojine (Trifenilkositrov kation)*</t>
  </si>
  <si>
    <t>TPT kation</t>
  </si>
  <si>
    <t>Trifluralin*</t>
  </si>
  <si>
    <t>Triklorobenzen *</t>
  </si>
  <si>
    <t>Trikloroeten*</t>
  </si>
  <si>
    <t>Triklorometan*</t>
  </si>
  <si>
    <t>Učinek čiščenja po BPK5</t>
  </si>
  <si>
    <t>%BPK5</t>
  </si>
  <si>
    <t>Učinek čiščenja po KPK</t>
  </si>
  <si>
    <t>%KPK</t>
  </si>
  <si>
    <t>Učinek čiščenja po N</t>
  </si>
  <si>
    <t>%N</t>
  </si>
  <si>
    <t>Učinek čiščenja po P</t>
  </si>
  <si>
    <t>%P</t>
  </si>
  <si>
    <t>Učinek čiščenja po TOC</t>
  </si>
  <si>
    <t>%TOC</t>
  </si>
  <si>
    <t>Usedljive snovi</t>
  </si>
  <si>
    <t>ml/l</t>
  </si>
  <si>
    <t>Vanadij*</t>
  </si>
  <si>
    <t>V</t>
  </si>
  <si>
    <t>Vanadij-faktor(mg/t)*</t>
  </si>
  <si>
    <t>Vinil klorid*</t>
  </si>
  <si>
    <t>Volfram*</t>
  </si>
  <si>
    <t>W</t>
  </si>
  <si>
    <t>Volfram-faktor(g/t)*</t>
  </si>
  <si>
    <t>Vsota amon., nitra. in nitri. N-faktor(g/t)</t>
  </si>
  <si>
    <t>Vsota amonijevega, nitritnega in nitratnega dušika</t>
  </si>
  <si>
    <t>Vsota anionskih in neionskih tenzidov</t>
  </si>
  <si>
    <t>Vsota Benzo(b)fluoronatena in Benzo(k)fluoronatena*</t>
  </si>
  <si>
    <t>vsota DDT*</t>
  </si>
  <si>
    <t>Vsota Indeno(1,2,3-cd)pirena in Benzo(ghi)perilena*</t>
  </si>
  <si>
    <t>vzorčenje</t>
  </si>
  <si>
    <t>Železo</t>
  </si>
  <si>
    <t>Fe</t>
  </si>
  <si>
    <t>Železo-faktor(g/t)</t>
  </si>
  <si>
    <t>Živo srebro*</t>
  </si>
  <si>
    <t>Hg</t>
  </si>
  <si>
    <t>Živo srebro-faktor(g/t)*</t>
  </si>
  <si>
    <t>Živo srebro-faktor(kg/t)*</t>
  </si>
  <si>
    <t>Živo srebro-faktor(mg/t)*</t>
  </si>
  <si>
    <t>PODATKI O DIGITALNEM PODPISNIKU</t>
  </si>
  <si>
    <t>Obrazec digitalno podpisal (ime in priimek):</t>
  </si>
  <si>
    <t>Serijska št. digitalnega potrdila podpisnika:</t>
  </si>
  <si>
    <t>Ime in priimek zakonitega zastopnika</t>
  </si>
  <si>
    <t>IDParameter</t>
  </si>
  <si>
    <t>Izrazen</t>
  </si>
  <si>
    <t>4-(1,1,3,3-tetrametil butil) fenol dietoksilat*</t>
  </si>
  <si>
    <t>4-(1,1,3,3-tetrametil butil) fenol monoetoksilat*</t>
  </si>
  <si>
    <t>4-nonilfenol dietoksilat*</t>
  </si>
  <si>
    <t>4-nonilfenol*</t>
  </si>
  <si>
    <t>Desetil-atrazin*</t>
  </si>
  <si>
    <t>Metamitron*</t>
  </si>
  <si>
    <t>Metazaklor*</t>
  </si>
  <si>
    <t>Pentaklorofenol (PCP)*</t>
  </si>
  <si>
    <t>Terbutrin*</t>
  </si>
  <si>
    <r>
      <t>letna količina nastalega blata (m</t>
    </r>
    <r>
      <rPr>
        <vertAlign val="superscript"/>
        <sz val="11"/>
        <rFont val="Times New Roman CE"/>
        <family val="0"/>
      </rPr>
      <t>3</t>
    </r>
    <r>
      <rPr>
        <sz val="11"/>
        <rFont val="Times New Roman CE"/>
        <family val="0"/>
      </rPr>
      <t>):</t>
    </r>
  </si>
  <si>
    <r>
      <t>količina bioplina (1000 m</t>
    </r>
    <r>
      <rPr>
        <vertAlign val="superscript"/>
        <sz val="11"/>
        <rFont val="Times New Roman CE"/>
        <family val="0"/>
      </rPr>
      <t>3</t>
    </r>
    <r>
      <rPr>
        <sz val="11"/>
        <rFont val="Times New Roman CE"/>
        <family val="0"/>
      </rPr>
      <t>):</t>
    </r>
  </si>
  <si>
    <r>
      <t>količina (m</t>
    </r>
    <r>
      <rPr>
        <vertAlign val="superscript"/>
        <sz val="11"/>
        <rFont val="Times New Roman CE"/>
        <family val="0"/>
      </rPr>
      <t>3</t>
    </r>
    <r>
      <rPr>
        <sz val="11"/>
        <rFont val="Times New Roman CE"/>
        <family val="0"/>
      </rPr>
      <t>):</t>
    </r>
  </si>
  <si>
    <r>
      <t>Količina čiščene vode v letu izvajanja monitoringa (1000 m</t>
    </r>
    <r>
      <rPr>
        <vertAlign val="superscript"/>
        <sz val="11"/>
        <rFont val="Times New Roman CE"/>
        <family val="0"/>
      </rPr>
      <t>3</t>
    </r>
    <r>
      <rPr>
        <sz val="11"/>
        <rFont val="Times New Roman CE"/>
        <family val="0"/>
      </rPr>
      <t>)</t>
    </r>
  </si>
  <si>
    <t>9.1 Vrednotenje po 10. členu Uredbe o emisiji snovi in toplote pri odvajanju odpadnih voda v vode in javno kanalizacijo (preseganje mejnih vrednosti)</t>
  </si>
  <si>
    <t>9.2 Vrednotenje po 11. členu Uredbe o emisiji snovi in toplote pri odvajanju odpadnih voda v vode in javno kanalizacijo (ugotavljanje čezmerne obremenitve)</t>
  </si>
  <si>
    <t>NASTALO BLATO PRED OBDELAVO</t>
  </si>
  <si>
    <t>NADALJNJE RAVNANJE Z BLATOM</t>
  </si>
  <si>
    <t>Za izračun letnega povprečja čiščenja mora biti vnesen tudi podatek o številu dni obratovanja ČN (na listu Poročilo_3 celica B55)!</t>
  </si>
  <si>
    <t>kompostirano in vnešeno na kmetijska zemljišča (tone SS):</t>
  </si>
  <si>
    <t>čas pričetka vzor.</t>
  </si>
  <si>
    <t>7. Navedite letnico naslednjega monitoringa odpadnih voda</t>
  </si>
  <si>
    <t>ODVOZ NA DRUGO ČN</t>
  </si>
  <si>
    <t>Bilanca blata</t>
  </si>
  <si>
    <t>Skupno</t>
  </si>
  <si>
    <t>Odvoz/ravnanje</t>
  </si>
  <si>
    <t>2,4 DP (diklorprop)*</t>
  </si>
  <si>
    <t>Bentazon*</t>
  </si>
  <si>
    <t>μS/cm</t>
  </si>
  <si>
    <t>Fenotrin (sumitrin)</t>
  </si>
  <si>
    <t>Kalij</t>
  </si>
  <si>
    <t>K</t>
  </si>
  <si>
    <t>Lahkohlapni halogenirani ogljikovodiki (LKCH)*</t>
  </si>
  <si>
    <t>MCPP (mekoprop)*</t>
  </si>
  <si>
    <t>Permetrin</t>
  </si>
  <si>
    <t>Piperonil butoksid</t>
  </si>
  <si>
    <t>Piretrini-vsota</t>
  </si>
  <si>
    <t>Pretok (l/s)</t>
  </si>
  <si>
    <t>l/s</t>
  </si>
  <si>
    <t>Tetrametrin</t>
  </si>
  <si>
    <t>TOC-faktor(kg/t)</t>
  </si>
  <si>
    <t>Trifenilkositrove spojine*</t>
  </si>
  <si>
    <t>Temperatura-zvišanje (oC)</t>
  </si>
  <si>
    <t>povpr. suha snov v blatu po obdelavi (%):</t>
  </si>
  <si>
    <t>7. UPORABLJENE MERILNE METODE</t>
  </si>
  <si>
    <t>Aluminij-faktor(g/t)</t>
  </si>
  <si>
    <t>Pojasilo glede neurejenosti merilnega mesta:</t>
  </si>
  <si>
    <r>
      <t>6. Pojasnilo v zvezi z upoštevanjem hidravličnega zadrževalnega časa</t>
    </r>
    <r>
      <rPr>
        <sz val="12"/>
        <rFont val="Times New Roman"/>
        <family val="1"/>
      </rPr>
      <t xml:space="preserve"> (16. člen Pravilnika o prvih meritvah in obratovalnem monitoringu odpadnih voda)</t>
    </r>
  </si>
  <si>
    <r>
      <t>Mejna vrednost za</t>
    </r>
    <r>
      <rPr>
        <u val="single"/>
        <sz val="10"/>
        <rFont val="Arial"/>
        <family val="2"/>
      </rPr>
      <t xml:space="preserve"> </t>
    </r>
    <r>
      <rPr>
        <b/>
        <u val="single"/>
        <sz val="10"/>
        <rFont val="Arial"/>
        <family val="2"/>
      </rPr>
      <t>amonijev in celotni dušik</t>
    </r>
    <r>
      <rPr>
        <b/>
        <sz val="10"/>
        <rFont val="Arial"/>
        <family val="2"/>
      </rPr>
      <t xml:space="preserve"> </t>
    </r>
    <r>
      <rPr>
        <sz val="10"/>
        <rFont val="Arial"/>
        <family val="2"/>
      </rPr>
      <t xml:space="preserve">se uporablja pri temperaturi odpadne vode </t>
    </r>
    <r>
      <rPr>
        <b/>
        <u val="single"/>
        <sz val="10"/>
        <rFont val="Arial"/>
        <family val="2"/>
      </rPr>
      <t>12°C</t>
    </r>
    <r>
      <rPr>
        <sz val="10"/>
        <rFont val="Arial"/>
        <family val="2"/>
      </rPr>
      <t xml:space="preserve"> in več na iztoku aeracijskega bazena. V primeru </t>
    </r>
    <r>
      <rPr>
        <b/>
        <u val="single"/>
        <sz val="10"/>
        <rFont val="Arial"/>
        <family val="2"/>
      </rPr>
      <t>nižje temperature</t>
    </r>
    <r>
      <rPr>
        <sz val="10"/>
        <rFont val="Arial"/>
        <family val="2"/>
      </rPr>
      <t xml:space="preserve"> se mejna vrednost za citirana parametra ne uporablja in se ju </t>
    </r>
    <r>
      <rPr>
        <b/>
        <u val="single"/>
        <sz val="10"/>
        <rFont val="Arial"/>
        <family val="2"/>
      </rPr>
      <t>ne vrednoti</t>
    </r>
    <r>
      <rPr>
        <sz val="10"/>
        <rFont val="Arial"/>
        <family val="2"/>
      </rPr>
      <t>.</t>
    </r>
  </si>
  <si>
    <r>
      <t xml:space="preserve">Mejna vrednost za </t>
    </r>
    <r>
      <rPr>
        <b/>
        <u val="single"/>
        <sz val="8"/>
        <rFont val="Arial CE"/>
        <family val="0"/>
      </rPr>
      <t>amonijev in celotni dušik</t>
    </r>
    <r>
      <rPr>
        <sz val="8"/>
        <rFont val="Arial CE"/>
        <family val="0"/>
      </rPr>
      <t xml:space="preserve"> se uporablja pri temperaturi odpadne vode</t>
    </r>
    <r>
      <rPr>
        <b/>
        <u val="single"/>
        <sz val="8"/>
        <rFont val="Arial CE"/>
        <family val="0"/>
      </rPr>
      <t xml:space="preserve"> 12°C</t>
    </r>
    <r>
      <rPr>
        <sz val="8"/>
        <rFont val="Arial CE"/>
        <family val="0"/>
      </rPr>
      <t xml:space="preserve"> in več na iztoku aeracijskega bazena. V primeru </t>
    </r>
    <r>
      <rPr>
        <b/>
        <u val="single"/>
        <sz val="8"/>
        <rFont val="Arial CE"/>
        <family val="0"/>
      </rPr>
      <t>nižje temperature</t>
    </r>
    <r>
      <rPr>
        <sz val="8"/>
        <rFont val="Arial CE"/>
        <family val="0"/>
      </rPr>
      <t xml:space="preserve"> se mejna vrednost za citirana parametra ne uporablja in se ju </t>
    </r>
    <r>
      <rPr>
        <b/>
        <u val="single"/>
        <sz val="8"/>
        <rFont val="Arial CE"/>
        <family val="0"/>
      </rPr>
      <t>ne vrednoti</t>
    </r>
    <r>
      <rPr>
        <sz val="8"/>
        <rFont val="Arial CE"/>
        <family val="0"/>
      </rPr>
      <t>.</t>
    </r>
  </si>
  <si>
    <t>Ta vrednost je produkt vrednosti v celicah B20 in B21 ob upoštevanju, da je 1 m3 nastalega blata enak eni toni.</t>
  </si>
  <si>
    <r>
      <rPr>
        <b/>
        <sz val="10"/>
        <rFont val="Arial CE"/>
        <family val="0"/>
      </rPr>
      <t xml:space="preserve">Primer vnosa podatkov o količinah blata: </t>
    </r>
    <r>
      <rPr>
        <sz val="10"/>
        <rFont val="Arial CE"/>
        <family val="0"/>
      </rPr>
      <t>Na KČN nastane 100 m3 neobdelanega blata (vpis v celico B20). V blatu je 3% suhe snovi (vpis v celico B21), kar ob predpostavki, da 1 m3 nastalega blata tehta 1 tono, predstavlja 3 tone suhe snovi (v celici B23 se izvrši avtomatski preračun, vendar podatek lahko korigiramo). Na KČN se blato dehidrira do 20% suhe snovi (vpis v celico B24). Dehidrirano blato se delno odvaža na sežig; 2 toni suhe snovi (vpis v celico B36) in delno na kompostiranje; 1 tona suhe snovi (vpis v celico B35).</t>
    </r>
  </si>
  <si>
    <t>bilanca blata se ne ujema</t>
  </si>
  <si>
    <t>Ime</t>
  </si>
  <si>
    <t>Kaprolaktam</t>
  </si>
  <si>
    <t>N, N-dietil-m toluamid</t>
  </si>
  <si>
    <t>Prevodnost(μS/cm)</t>
  </si>
  <si>
    <t>Ime KČN</t>
  </si>
  <si>
    <t>ČRENŠOVCI</t>
  </si>
  <si>
    <t>AJDOVŠČINA</t>
  </si>
  <si>
    <t>DOBRNA</t>
  </si>
  <si>
    <t>STARI TRG (LOŽ)</t>
  </si>
  <si>
    <t>DOBROVO (VINSKA KLET)</t>
  </si>
  <si>
    <t>CERKNO</t>
  </si>
  <si>
    <t>JESENICE</t>
  </si>
  <si>
    <t>KOČEVJE</t>
  </si>
  <si>
    <t>KOPER</t>
  </si>
  <si>
    <t>KRANJ (ZARICA)</t>
  </si>
  <si>
    <t>METLIKA</t>
  </si>
  <si>
    <t>MIRNA</t>
  </si>
  <si>
    <t>DOLENJSKE TOPLICE</t>
  </si>
  <si>
    <t>NOVO MESTO (LOČNA)</t>
  </si>
  <si>
    <t>STRAŽA (SELA PRI STRAŽI)</t>
  </si>
  <si>
    <t>POSTOJNA</t>
  </si>
  <si>
    <t>PTUJ</t>
  </si>
  <si>
    <t>DIVAČA</t>
  </si>
  <si>
    <t>SEŽANA</t>
  </si>
  <si>
    <t>MISLINJA</t>
  </si>
  <si>
    <t>TOLMIN</t>
  </si>
  <si>
    <t>TREBNJE</t>
  </si>
  <si>
    <t>ŽALEC (KASAZE)</t>
  </si>
  <si>
    <t>MURSKA SOBOTA</t>
  </si>
  <si>
    <t>RADENCI</t>
  </si>
  <si>
    <t>PIRAN</t>
  </si>
  <si>
    <t>ROGAŠKA SLATINA</t>
  </si>
  <si>
    <t>ČRNA NA KOROŠKEM</t>
  </si>
  <si>
    <t>MOZIRJE</t>
  </si>
  <si>
    <t>LENART</t>
  </si>
  <si>
    <t>ŠENTILJ</t>
  </si>
  <si>
    <t>ORMOŽ</t>
  </si>
  <si>
    <t>ŠOŠTANJ (ŠALEŠKE DOLINE)</t>
  </si>
  <si>
    <t>TERME ČATEŽ</t>
  </si>
  <si>
    <t>BROD</t>
  </si>
  <si>
    <t>ČRNUČE</t>
  </si>
  <si>
    <t>MATENA</t>
  </si>
  <si>
    <t>LJUBLJANA (ZALOG)</t>
  </si>
  <si>
    <t>DOMŽALE-KAMNIK</t>
  </si>
  <si>
    <t>MORAVSKE TOPLICE</t>
  </si>
  <si>
    <t>LUKOVICA</t>
  </si>
  <si>
    <t>RAČE</t>
  </si>
  <si>
    <t>LUKAČEVCI</t>
  </si>
  <si>
    <t>LITIJA</t>
  </si>
  <si>
    <t>ŠKOFJA VAS</t>
  </si>
  <si>
    <t>ILIRSKA BISTRICA</t>
  </si>
  <si>
    <t>BOVEC</t>
  </si>
  <si>
    <t>KOBARID</t>
  </si>
  <si>
    <t>VIDEM</t>
  </si>
  <si>
    <t>HRASTNIK</t>
  </si>
  <si>
    <t>TURNIŠČE</t>
  </si>
  <si>
    <t>ŠMARJEŠKE TOPLICE</t>
  </si>
  <si>
    <t>LENDAVA</t>
  </si>
  <si>
    <t>KIDRIČEVO</t>
  </si>
  <si>
    <t>KOSTANJEVICA NA KRKI</t>
  </si>
  <si>
    <t>DORNAVA</t>
  </si>
  <si>
    <t>TABRE (KRANJSKA GORA)</t>
  </si>
  <si>
    <t>BISTRICA</t>
  </si>
  <si>
    <t>MARIBOR</t>
  </si>
  <si>
    <t>LOVRENC NA POHORJU</t>
  </si>
  <si>
    <t>CELJE</t>
  </si>
  <si>
    <t>SLOVENSKA BISTRICA</t>
  </si>
  <si>
    <t>PUCONCI</t>
  </si>
  <si>
    <t>BREŽICE</t>
  </si>
  <si>
    <t>DOL PRI LJUBLJANI</t>
  </si>
  <si>
    <t>MEŽICA</t>
  </si>
  <si>
    <t>TRBOVLJE</t>
  </si>
  <si>
    <t>ZAGORJE OB SAVI</t>
  </si>
  <si>
    <t>TRŽIČ</t>
  </si>
  <si>
    <t>LJUTOMER</t>
  </si>
  <si>
    <t>BRESTANICA</t>
  </si>
  <si>
    <t>VIPAVA (AGROIND)</t>
  </si>
  <si>
    <t>KANAL</t>
  </si>
  <si>
    <t>RAZKRIŽJE</t>
  </si>
  <si>
    <t>ROGLA</t>
  </si>
  <si>
    <t>LAŠKO (STRENSKO)</t>
  </si>
  <si>
    <t>RADOVLJICA</t>
  </si>
  <si>
    <t>SLOVENJ GRADEC</t>
  </si>
  <si>
    <t>SPODNJA IDRIJA</t>
  </si>
  <si>
    <t>VELIKA POLANA</t>
  </si>
  <si>
    <t>BLED</t>
  </si>
  <si>
    <t>OBREŽJE</t>
  </si>
  <si>
    <t>MELINCI (BELTINCI)</t>
  </si>
  <si>
    <t>PALOMA SLADKOGORSKA</t>
  </si>
  <si>
    <t>ŠMARJE PRI JELŠAH</t>
  </si>
  <si>
    <t>KOZINA</t>
  </si>
  <si>
    <t>GORIŠNICA</t>
  </si>
  <si>
    <t>DOBROVNIK</t>
  </si>
  <si>
    <t>MURSKI ČRNCI</t>
  </si>
  <si>
    <t>KROPA</t>
  </si>
  <si>
    <t>DRAVOGRAD</t>
  </si>
  <si>
    <t>PREDDVOR</t>
  </si>
  <si>
    <t>ŽUŽEMBERK</t>
  </si>
  <si>
    <t>VIPAP</t>
  </si>
  <si>
    <t>RADLJE OB DRAVI</t>
  </si>
  <si>
    <t>SELNICA OB DRAVI</t>
  </si>
  <si>
    <t>MUTA - VUZENICA</t>
  </si>
  <si>
    <t>SEVNICA</t>
  </si>
  <si>
    <t>ŠENTJUR</t>
  </si>
  <si>
    <t>RAKEK</t>
  </si>
  <si>
    <t>BOHINJSKA BISTRICA</t>
  </si>
  <si>
    <t>ŽIRI</t>
  </si>
  <si>
    <t>RETEČE</t>
  </si>
  <si>
    <t>CERKNICA</t>
  </si>
  <si>
    <t>RAVNE NA KOROŠKEM</t>
  </si>
  <si>
    <t>SEMIČ</t>
  </si>
  <si>
    <t>IDRIJA</t>
  </si>
  <si>
    <t>ZREČE</t>
  </si>
  <si>
    <t>VIPAVA</t>
  </si>
  <si>
    <t>SREDIŠČE OB DRAVI</t>
  </si>
  <si>
    <t>VOJNA VAS (ČRNOMELJ)</t>
  </si>
  <si>
    <t>GORENJA VAS</t>
  </si>
  <si>
    <t>SLOVENSKE KONJICE</t>
  </si>
  <si>
    <t>GROSUPLJE</t>
  </si>
  <si>
    <t>MARKOVCI</t>
  </si>
  <si>
    <t>ŽELEZNIKI</t>
  </si>
  <si>
    <t>LOGATEC</t>
  </si>
  <si>
    <t>BOROVNICA</t>
  </si>
  <si>
    <t>FORMIN</t>
  </si>
  <si>
    <t>ŠENTJERNEJ</t>
  </si>
  <si>
    <t>RIBNICA</t>
  </si>
  <si>
    <t>PIVKA</t>
  </si>
  <si>
    <t>GORNJA RADGONA</t>
  </si>
  <si>
    <t>RADEČE</t>
  </si>
  <si>
    <t>IVANČNA GORICA</t>
  </si>
  <si>
    <t>SEČOVLJE</t>
  </si>
  <si>
    <t>ŠKOFJA LOKA</t>
  </si>
  <si>
    <t>VRHNIKA (TOJNICE)</t>
  </si>
  <si>
    <t>letna količina blata (tone SS):</t>
  </si>
  <si>
    <t xml:space="preserve"> (mg/l)</t>
  </si>
  <si>
    <t>Podatek pomeni informacijo do kolikšnega odstotka suhe snovi je bilo blato obdelano na KČN, če obdelave na KČN ni, pustite prazno.</t>
  </si>
  <si>
    <t>Ulica</t>
  </si>
  <si>
    <t>Št. pošte</t>
  </si>
  <si>
    <t>pošta</t>
  </si>
  <si>
    <t>davčna št.</t>
  </si>
  <si>
    <t>kontaktna os.</t>
  </si>
  <si>
    <t>tel.</t>
  </si>
  <si>
    <t>fax</t>
  </si>
  <si>
    <t>e-mail</t>
  </si>
  <si>
    <t>ČISTA NARAVA, JAVNO KOMUNALNO PODJETJE D.O.O.</t>
  </si>
  <si>
    <t>TEŠANOVCI 20</t>
  </si>
  <si>
    <t>Andrej Števančec</t>
  </si>
  <si>
    <t>02 538 16 10</t>
  </si>
  <si>
    <t>02/ 538-16-13</t>
  </si>
  <si>
    <t>cista.narava@siol.net</t>
  </si>
  <si>
    <t>EKO-PARK D.O.O. LENDAVA</t>
  </si>
  <si>
    <t>TRG LJUDSKE PRAVICE 5</t>
  </si>
  <si>
    <t>Stanko Gjekeš</t>
  </si>
  <si>
    <t>02 577 62 87</t>
  </si>
  <si>
    <t>02 577 62 84</t>
  </si>
  <si>
    <t>stanko.gjerkes@eko-park.si</t>
  </si>
  <si>
    <t>GRADNJE STARŠE, JAVNO PODJETJE D.O.O.</t>
  </si>
  <si>
    <t>STARŠE 93</t>
  </si>
  <si>
    <t>STARŠE</t>
  </si>
  <si>
    <t>JAVNO KOMUNALNO PODJETJE BREZOVICA D.O.O.</t>
  </si>
  <si>
    <t>KAMNIK POD KRIMOM 6</t>
  </si>
  <si>
    <t>PRESERJE</t>
  </si>
  <si>
    <t>Janez Repar</t>
  </si>
  <si>
    <t>01 363 30 20</t>
  </si>
  <si>
    <t>01 363 30 21</t>
  </si>
  <si>
    <t>jkp-brezovica@siol.net</t>
  </si>
  <si>
    <t>JAVNO KOMUNALNO PODJETJE DRAVOGRAD D.O.O.</t>
  </si>
  <si>
    <t>MEŽA 143</t>
  </si>
  <si>
    <t xml:space="preserve"> Irena Petelin</t>
  </si>
  <si>
    <t>02 872 11 21</t>
  </si>
  <si>
    <t>02 872 11 29</t>
  </si>
  <si>
    <t>komunala@jkp-dravograd.si</t>
  </si>
  <si>
    <t>JAVNO KOMUNALNO PODJETJE GROSUPLJE D.O.O.</t>
  </si>
  <si>
    <t>CESTA NA KRKO 7</t>
  </si>
  <si>
    <t>Nejc Vesel</t>
  </si>
  <si>
    <t>01 78 88 924    GSM: 041 376 609</t>
  </si>
  <si>
    <t>01  78 88 913, 01 78 61 389</t>
  </si>
  <si>
    <t>nejc.vesel@jkpg.si</t>
  </si>
  <si>
    <t>JAVNO KOMUNALNO PODJETJE KOMUNALA KOČEVJE, D.O.O.</t>
  </si>
  <si>
    <t>TESARSKA ULICA 10</t>
  </si>
  <si>
    <t>Bojana Klepec</t>
  </si>
  <si>
    <t>01 89 52 395    GSM 041-556-339</t>
  </si>
  <si>
    <t>01-895-1697</t>
  </si>
  <si>
    <t>JAVNO KOMUNALNO PODJETJE KOMUNALA RIBNICA D.O.O.</t>
  </si>
  <si>
    <t>GORIČA VAS 11 A</t>
  </si>
  <si>
    <t>Metka Dobovšek Jerbič</t>
  </si>
  <si>
    <t>01/8359-086; 051/682-405</t>
  </si>
  <si>
    <t>01/8360 650</t>
  </si>
  <si>
    <t>metka@komunala-ribnica.si</t>
  </si>
  <si>
    <t>JAVNO KOMUNALNO PODJETJE LOG D.O.O.</t>
  </si>
  <si>
    <t>DOBJA VAS 187</t>
  </si>
  <si>
    <t>Nataša Štern, Uroš Vrčkovnik, Olga Iglar</t>
  </si>
  <si>
    <t>02-870 57 57 (GSM 031 613 031), 02/822 39 63</t>
  </si>
  <si>
    <t>02-870 57 50, 02/822 09 12</t>
  </si>
  <si>
    <t>n.stern@gmail.com, kp-log@siol.net</t>
  </si>
  <si>
    <t>JAVNO KOMUNALNO PODJETJE PRODNIK D.O.O.</t>
  </si>
  <si>
    <t>SAVSKA CESTA 34</t>
  </si>
  <si>
    <t>DOMŽALE</t>
  </si>
  <si>
    <t>Ingeborg Waschl</t>
  </si>
  <si>
    <t>01-721-2097;01-729-54-40</t>
  </si>
  <si>
    <t>01-721-1664;01-729-54-50</t>
  </si>
  <si>
    <t>info@jkp.prodnik.si</t>
  </si>
  <si>
    <t>JAVNO KOMUNALNO PODJETJE RADLJE OB DRAVI D.O.O.</t>
  </si>
  <si>
    <t>MARIBORSKA CESTA 3</t>
  </si>
  <si>
    <t>ANDREJ PODLESNIK, inž</t>
  </si>
  <si>
    <t>02 88 71 105</t>
  </si>
  <si>
    <t>02 887 13 17</t>
  </si>
  <si>
    <t>andrej.podlesnik@jkp-radlje.si</t>
  </si>
  <si>
    <t>JAVNO KOMUNALNO PODJETJE ŠALOVCI D.O.O.</t>
  </si>
  <si>
    <t>ŠALOVCI 162</t>
  </si>
  <si>
    <t>ŠALOVCI</t>
  </si>
  <si>
    <t>JAVNO KOMUNALNO PODJETJE ŽALEC, D.O.O.</t>
  </si>
  <si>
    <t>ULICA NADE CILENŠEK 5</t>
  </si>
  <si>
    <t>ŽALEC</t>
  </si>
  <si>
    <t>Florjana Završnik Semprimožnik</t>
  </si>
  <si>
    <t>03-713-6790</t>
  </si>
  <si>
    <t>03-713-6796</t>
  </si>
  <si>
    <t>cn_kasaze@siol.net</t>
  </si>
  <si>
    <t>JAVNO PODJETJE - AZIENDA PUBBLICA KOMUNALA KOPER, D.O.O.-S.R.L.</t>
  </si>
  <si>
    <t>ULICA 15. MAJA 4</t>
  </si>
  <si>
    <t>Danica Škerbec Turk</t>
  </si>
  <si>
    <t>05 66 33 816</t>
  </si>
  <si>
    <t>05 66 33 830</t>
  </si>
  <si>
    <t>danica.skerbec@komunalakoper.si</t>
  </si>
  <si>
    <t>JAVNO PODJETJE KOMUNALA BREŽICE D.O.O.</t>
  </si>
  <si>
    <t>CESTA PRVIH BORCEV 18</t>
  </si>
  <si>
    <t>Dejan Zofič</t>
  </si>
  <si>
    <t>JAVNO PODJETJE KOMUNALA CERKNICA D.O.O. CERKNICA</t>
  </si>
  <si>
    <t>NOTRANJSKA CESTA 44</t>
  </si>
  <si>
    <t>Nadja Kraševec</t>
  </si>
  <si>
    <t>01-709-79-13</t>
  </si>
  <si>
    <t>01-709-31-75</t>
  </si>
  <si>
    <t>nadja.krasevec@komunala-cerknica.si</t>
  </si>
  <si>
    <t>JAVNO PODJETJE KOMUNALA ČRNOMELJ D.O.O.</t>
  </si>
  <si>
    <t>BELOKRANJSKA CESTA 24 A</t>
  </si>
  <si>
    <t>ČRNOMELJ</t>
  </si>
  <si>
    <t>PLANINC ZDENKA</t>
  </si>
  <si>
    <t xml:space="preserve">07 30 61 660                    GSM 040-476-006 </t>
  </si>
  <si>
    <t>07/3061665</t>
  </si>
  <si>
    <t>zdenka.planinc@komunala-crnomelj.si</t>
  </si>
  <si>
    <t>JAVNO PODJETJE KOMUNALA D.O.O. MOZIRJE</t>
  </si>
  <si>
    <t>PRAPROTNIKOVA ULICA 36</t>
  </si>
  <si>
    <t>ANDREJ ERMENC, Branko Miklavžina</t>
  </si>
  <si>
    <t>03/83-93-654, 03 839 36 58</t>
  </si>
  <si>
    <t>03 839 36 60</t>
  </si>
  <si>
    <t>komunala.mozirje@siol.net</t>
  </si>
  <si>
    <t>JAVNO PODJETJE KOMUNALA D.O.O. SEVNICA</t>
  </si>
  <si>
    <t>NASELJE HEROJA MAROKA 17</t>
  </si>
  <si>
    <t>Polona Sirk</t>
  </si>
  <si>
    <t>07-816-47-24</t>
  </si>
  <si>
    <t>07 81 64 711</t>
  </si>
  <si>
    <t>polona.sirk@komunala-sevnica.si</t>
  </si>
  <si>
    <t>JAVNO PODJETJE KOMUNALA ILIRSKA BISTRICA, D.O.O.</t>
  </si>
  <si>
    <t>PREŠERNOVA ULICA 7</t>
  </si>
  <si>
    <t>Kristjan Šestan</t>
  </si>
  <si>
    <t>05 71 10 680</t>
  </si>
  <si>
    <t xml:space="preserve">05 71 10 672 </t>
  </si>
  <si>
    <t>kristjan.sestan@kp-ilb.si</t>
  </si>
  <si>
    <t>JAVNO PODJETJE KOMUNALA IZOLA, D.O.O. – AZIENDA PUBBLICA KOMUNALA ISOLA, S.R.L.</t>
  </si>
  <si>
    <t>INDUSTRIJSKA CESTA 8</t>
  </si>
  <si>
    <t>IZOLA</t>
  </si>
  <si>
    <t>Ernest Požar</t>
  </si>
  <si>
    <t>05 64 00 180</t>
  </si>
  <si>
    <t>05 64 17 371</t>
  </si>
  <si>
    <t>komizola.si@siol.net</t>
  </si>
  <si>
    <t>JAVNO PODJETJE KOMUNALA LAŠKO D.O.O.</t>
  </si>
  <si>
    <t>PODŠMIHEL 1 E</t>
  </si>
  <si>
    <t>LAŠKO</t>
  </si>
  <si>
    <t>Tomaž Novak</t>
  </si>
  <si>
    <t>03 734 44 00</t>
  </si>
  <si>
    <t>03 734 44 20</t>
  </si>
  <si>
    <t>info@komunala-lasko.si</t>
  </si>
  <si>
    <t>JAVNO PODJETJE KOMUNALA RADEČE D.O.O.</t>
  </si>
  <si>
    <t>TITOVA ULICA 107</t>
  </si>
  <si>
    <t>Tomaž Knavs, kom.inž.</t>
  </si>
  <si>
    <t>03/5680 245</t>
  </si>
  <si>
    <t>03/5680 242</t>
  </si>
  <si>
    <t>tajnistvo@komunala-radece.si</t>
  </si>
  <si>
    <t>JAVNO PODJETJE KOMUNALA SLOVENJ GRADEC D.O.O.</t>
  </si>
  <si>
    <t>PAMEČE 177 A</t>
  </si>
  <si>
    <t>Jože Dvorjak</t>
  </si>
  <si>
    <t>02/881 20 20</t>
  </si>
  <si>
    <t>02/881 20 11</t>
  </si>
  <si>
    <t>info@jkp-sg.si</t>
  </si>
  <si>
    <t>JAVNO PODJETJE KOMUNALA TRBOVLJE D.O.O.</t>
  </si>
  <si>
    <t>SAVINJSKA CESTA 11 A</t>
  </si>
  <si>
    <t>Igor Vodišek</t>
  </si>
  <si>
    <t>03 56 53 139; 03  56 53 100</t>
  </si>
  <si>
    <t>03 56 27 592</t>
  </si>
  <si>
    <t>igor.vodisek@komunala-trbovlje.si</t>
  </si>
  <si>
    <t>JAVNO PODJETJE KOMUNALA VODICE, D.O.O.</t>
  </si>
  <si>
    <t>KOPITARJEV TRG 1</t>
  </si>
  <si>
    <t>VODICE</t>
  </si>
  <si>
    <t>Damjan Stanonik, univ.dipl.polit.</t>
  </si>
  <si>
    <t>01-8332500</t>
  </si>
  <si>
    <t>01-8332509</t>
  </si>
  <si>
    <t>jp.komunala@vodice.si</t>
  </si>
  <si>
    <t>JAVNO PODJETJE KOMUNALA ZAGORJE, D.O.O.</t>
  </si>
  <si>
    <t>CESTA ZMAGE 57</t>
  </si>
  <si>
    <t>Milan Fakin</t>
  </si>
  <si>
    <t xml:space="preserve"> 03 56 67 700</t>
  </si>
  <si>
    <t>03 56 67 714</t>
  </si>
  <si>
    <t>milan.fakin@komunala-zagorje.si</t>
  </si>
  <si>
    <t>JAVNO PODJETJE KOMUNALNO PODJETJE VRHNIKA, D.O.O.</t>
  </si>
  <si>
    <t>POT NA TOJNICE 40</t>
  </si>
  <si>
    <t>VRHNIKA</t>
  </si>
  <si>
    <t>Mojca Usenik Plečnik, ing. grad.</t>
  </si>
  <si>
    <t>041 760 398</t>
  </si>
  <si>
    <t>01 755 20 13</t>
  </si>
  <si>
    <t>info@kpv.si, mojca.plecnik@kpv.si</t>
  </si>
  <si>
    <t>JAVNO PODJETJE KOMUNALNO STANOVANJSKO PODJETJE LITIJA, D.O.O.</t>
  </si>
  <si>
    <t>PONOVIŠKA CESTA 15</t>
  </si>
  <si>
    <t>01/8900010</t>
  </si>
  <si>
    <t>01/8900020</t>
  </si>
  <si>
    <t>JAVNO PODJETJE KOVOD POSTOJNA, VODOVOD, KANALIZACIJA, D.O.O.</t>
  </si>
  <si>
    <t>JERŠICE 3</t>
  </si>
  <si>
    <t>JAVNO PODJETJE OKOLJE PIRAN D.O.O. - AZIENDA PUBBLICA OKOLJE PIRANO S.R.L.</t>
  </si>
  <si>
    <t>ARZE 1 B</t>
  </si>
  <si>
    <t>Danijela Kleva Švagelj</t>
  </si>
  <si>
    <t>05 617 50 44</t>
  </si>
  <si>
    <t>05/61 75 015</t>
  </si>
  <si>
    <t>daniejela.svagelj@okoljepiran.si</t>
  </si>
  <si>
    <t>JAVNO PODJETJE PRLEKIJA D.O.O.</t>
  </si>
  <si>
    <t>BABINSKA CESTA 2 A</t>
  </si>
  <si>
    <t>Barbara Zemljak</t>
  </si>
  <si>
    <t>02/585 82 40</t>
  </si>
  <si>
    <t>02/585 82 48</t>
  </si>
  <si>
    <t>info@jp-prlekija.si</t>
  </si>
  <si>
    <t>JAVNO PODJETJE VODOVOD-KANALIZACIJA D.O.O. (LJUBLJANA)</t>
  </si>
  <si>
    <t>VODOVODNA CESTA 90</t>
  </si>
  <si>
    <t>LJUBLJANA</t>
  </si>
  <si>
    <t>Mojca Vrbančič, Marjan Levstek, Cirila Bordon,</t>
  </si>
  <si>
    <t>5808219; 01-5808-201; 01 5808 211</t>
  </si>
  <si>
    <t>5808305;01-5808-203</t>
  </si>
  <si>
    <t>cbordon@vo-ka.si;mlevstek@vo-ka.si</t>
  </si>
  <si>
    <t>JEKO-IN, JAVNO KOMUNALNO PODJETJE, D.O.O., JESENICE</t>
  </si>
  <si>
    <t>CESTA MARŠALA TITA 51</t>
  </si>
  <si>
    <t>MATEJA KOŠIR; Jurij Dovžan</t>
  </si>
  <si>
    <t>04 58 10 480; 04-581-04-00</t>
  </si>
  <si>
    <t>04 58 10 480; 04-581-04-20</t>
  </si>
  <si>
    <t>cistilna.jesenice@jeko-in.si</t>
  </si>
  <si>
    <t>JKP ŠENTJUR, JAVNO KOMUNALNO PODJETJE, D.O.O.</t>
  </si>
  <si>
    <t>Srečko Sitar, Tone Gradišnik, Tanšek Slavko</t>
  </si>
  <si>
    <t>03/747 16 20</t>
  </si>
  <si>
    <t>03 747 16 37</t>
  </si>
  <si>
    <t>igor.gorjup@jkp-šentjur.si, igor.gorjup@bass.si</t>
  </si>
  <si>
    <t>JKP, JAVNO KOMUNALNO PODJETJE D.O.O. SLOVENSKE KONJICE</t>
  </si>
  <si>
    <t>CELJSKA CESTA 3</t>
  </si>
  <si>
    <t>mag. Franc Dover (direktor)</t>
  </si>
  <si>
    <t>03 758 04 00</t>
  </si>
  <si>
    <t>03 758 04 16</t>
  </si>
  <si>
    <t>edi.meglic@jkp-konjica.si</t>
  </si>
  <si>
    <t>KOMUNA, JAVNO KOMUNALNO PODJETJE BELTINCI D.O.O.</t>
  </si>
  <si>
    <t>MLADINSKA 2</t>
  </si>
  <si>
    <t>BELTINCI</t>
  </si>
  <si>
    <t>Janez Senica</t>
  </si>
  <si>
    <t>02/541 35 35</t>
  </si>
  <si>
    <t>02/541 35 70</t>
  </si>
  <si>
    <t>KOMUNALA D.O.O. (IDRIJA)</t>
  </si>
  <si>
    <t>Mateja Rejc</t>
  </si>
  <si>
    <t>05 37 27 215</t>
  </si>
  <si>
    <t>05 37 72 237</t>
  </si>
  <si>
    <t>mateja.rejc@komunala idrija.si</t>
  </si>
  <si>
    <t>KOMUNALA JAVNO KOMUNALNO PODJETJE D.O.O. GORNJI GRAD</t>
  </si>
  <si>
    <t>GORNJI GRAD</t>
  </si>
  <si>
    <t>Zdenko Purnat</t>
  </si>
  <si>
    <t>03 838 30 10</t>
  </si>
  <si>
    <t>03 838 30 11</t>
  </si>
  <si>
    <t>komunala.gornji-grad@siol.net</t>
  </si>
  <si>
    <t>KOMUNALA KRANJ, JAVNO PODJETJE, D.O.O.</t>
  </si>
  <si>
    <t>KRANJ</t>
  </si>
  <si>
    <t>Marko Margetič; Blaž Bajželj</t>
  </si>
  <si>
    <t>04 28 11 382, 04 28 11 383; 041 343 134</t>
  </si>
  <si>
    <t>04 2811 381;04 280 9111</t>
  </si>
  <si>
    <t>margetic@komunala-kranj.si</t>
  </si>
  <si>
    <t>KOMUNALA METLIKA D.O.O.</t>
  </si>
  <si>
    <t>Anton Ogulin, Igor Vuksinič</t>
  </si>
  <si>
    <t>07/363 72 05, GSM 041-396-296; 041 656 242</t>
  </si>
  <si>
    <t>07-363-7210</t>
  </si>
  <si>
    <t>ogulin@komunala-metlika.si</t>
  </si>
  <si>
    <t>KOMUNALA MEŽICA JAVNO KOMUNALNO PODJETJE D.O.O.</t>
  </si>
  <si>
    <t>TRG SVOBODE 1</t>
  </si>
  <si>
    <t>KOMUNALA NOVO MESTO D.O.O.</t>
  </si>
  <si>
    <t>NOVO MESTO</t>
  </si>
  <si>
    <t>Bernardka Cimrmančič</t>
  </si>
  <si>
    <t>07 39 32 750, 031 367 179</t>
  </si>
  <si>
    <t>07 39 32 543</t>
  </si>
  <si>
    <t>bernardka.cimrmancic@komunala-nm.si</t>
  </si>
  <si>
    <t>KOMUNALA RADGONA, JAVNO PODJETJE D.O.O.</t>
  </si>
  <si>
    <t>Anton Rožman</t>
  </si>
  <si>
    <t>02 564 48 06, 041 534 922</t>
  </si>
  <si>
    <t>02 564 48 08</t>
  </si>
  <si>
    <t>anton.rozman@komunala-radgona.si</t>
  </si>
  <si>
    <t>KOMUNALA RADOVLJICA, JAVNO PODJETJE ZA KOMUNALNO DEJAVNOST, D.O.O.</t>
  </si>
  <si>
    <t>Simona Šalej</t>
  </si>
  <si>
    <t>04 5370133, 04 5370111, 04 5370100</t>
  </si>
  <si>
    <t>04 5370112, 04 5370140</t>
  </si>
  <si>
    <t>simona.salej@komunala-radovljica.si</t>
  </si>
  <si>
    <t>KOMUNALA SLOVENSKA BISTRICA PODJETJE ZA KOMUNALNE IN DRUGE STORITVE D.O.O.</t>
  </si>
  <si>
    <t>Jerneja Zorko</t>
  </si>
  <si>
    <t>02 80 55 419</t>
  </si>
  <si>
    <t>02 80 55 410</t>
  </si>
  <si>
    <t>info@komunala-slb.si</t>
  </si>
  <si>
    <t>KOMUNALA TOLMIN JAVNO PODJETJE D.O.O.</t>
  </si>
  <si>
    <t>POLJUBINJ 89 H</t>
  </si>
  <si>
    <t>Antonija Panjan</t>
  </si>
  <si>
    <t>05 38 19 303</t>
  </si>
  <si>
    <t>05 3881025</t>
  </si>
  <si>
    <t>antonija.panjan@komunala-tolmin.si</t>
  </si>
  <si>
    <t>KOMUNALA TREBNJE D.O.O.</t>
  </si>
  <si>
    <t>GOLIEV TRG 9</t>
  </si>
  <si>
    <t xml:space="preserve">07/34 81 278    GSM 041-648-747  </t>
  </si>
  <si>
    <t>07/34 81 282</t>
  </si>
  <si>
    <t>robert.pavlin@komunala-trebnje.si</t>
  </si>
  <si>
    <t>KOMUNALA TRŽIČ D.O.O.</t>
  </si>
  <si>
    <t>MLAKA 6</t>
  </si>
  <si>
    <t>Šerc Mateja</t>
  </si>
  <si>
    <t>04 597 13 04</t>
  </si>
  <si>
    <t>04 597 13 20</t>
  </si>
  <si>
    <t>komunala@jpk-trzic.si,mateja.serc@komunala-trzic.s</t>
  </si>
  <si>
    <t>KOMUNALA VITANJE, JAVNO PODJETJE D.O.O.</t>
  </si>
  <si>
    <t>GRAJSKI TRG 6</t>
  </si>
  <si>
    <t>VITANJE</t>
  </si>
  <si>
    <t>KOMUNALA, JAVNO PODJETJE D.O.O. (MURSKA SOBOTA)</t>
  </si>
  <si>
    <t>KOPALIŠKA ULICA 2</t>
  </si>
  <si>
    <t>Mirko Šabjan</t>
  </si>
  <si>
    <t>02-521-3712</t>
  </si>
  <si>
    <t>02-523-3440</t>
  </si>
  <si>
    <t>vasjab@komunala.si</t>
  </si>
  <si>
    <t>KOMUNALA, JAVNO PODJETJE, KRANJSKA GORA, D.O.O.</t>
  </si>
  <si>
    <t>SPODNJE RUTE 50</t>
  </si>
  <si>
    <t>GOZD MARTULJEK</t>
  </si>
  <si>
    <t>KOMUNALNO PODJETJE KAMNIK D.D.</t>
  </si>
  <si>
    <t>CANKARJEVA CESTA 11</t>
  </si>
  <si>
    <t>KAMNIK</t>
  </si>
  <si>
    <t>Janez Petek</t>
  </si>
  <si>
    <t>01-8391-731</t>
  </si>
  <si>
    <t>01-8391-303</t>
  </si>
  <si>
    <t>janez.petek@kpk-kamnik.si</t>
  </si>
  <si>
    <t>KOMUNALNO PODJETJE LOGATEC D.O.O.</t>
  </si>
  <si>
    <t>TRŽAŠKA CESTA 27</t>
  </si>
  <si>
    <t>Rezka Mlakar</t>
  </si>
  <si>
    <t>01 7508119   GSM: 031-243-941</t>
  </si>
  <si>
    <t>01 7508111</t>
  </si>
  <si>
    <t>rezka.mlakar@kp-logatec.si</t>
  </si>
  <si>
    <t>KOMUNALNO PODJETJE ORMOŽ D.O.O.</t>
  </si>
  <si>
    <t>HARDEK 21 C</t>
  </si>
  <si>
    <t>g. Ludvik Hriberšek</t>
  </si>
  <si>
    <t>02/741 06 48, 02/741 06 40</t>
  </si>
  <si>
    <t>02/741 06 50, 02 740 15 71</t>
  </si>
  <si>
    <t>odpadki@kp-ormoz.si</t>
  </si>
  <si>
    <t>KOMUNALNO PODJETJE PTUJ D.D.</t>
  </si>
  <si>
    <t>PUHOVA ULICA 10</t>
  </si>
  <si>
    <t>mag. Jernej Šömen, univ. dipl. inž.</t>
  </si>
  <si>
    <t>02 78 05 460</t>
  </si>
  <si>
    <t>02 780 54 67, 02 780 54 62, 02/783 79 71</t>
  </si>
  <si>
    <t>jernej.soemen@komunala-ptuj.si</t>
  </si>
  <si>
    <t>KOMUNALNO PODJETJE VELENJE D.O.O.</t>
  </si>
  <si>
    <t>KOROŠKA CESTA 37 B</t>
  </si>
  <si>
    <t>VELENJE</t>
  </si>
  <si>
    <t>Nataša Uranjek Ževart</t>
  </si>
  <si>
    <t>03 8989402; 041 637742</t>
  </si>
  <si>
    <t>03 8989409</t>
  </si>
  <si>
    <t>natasa.uranjek@kp-velenje.si</t>
  </si>
  <si>
    <t>KOMUNALNO STANOVANJSKA DRUŽBA D.O.O. AJDOVŠČINA</t>
  </si>
  <si>
    <t>GORIŠKA CESTA 23 B</t>
  </si>
  <si>
    <t>Barbara Štravs</t>
  </si>
  <si>
    <t>05 365 97 12</t>
  </si>
  <si>
    <t>05 366 31 42</t>
  </si>
  <si>
    <t>barbara.stravs@ksda.si</t>
  </si>
  <si>
    <t>KOSTAK KOMUNALNO STAVBNO PODJETJE D.D.</t>
  </si>
  <si>
    <t>LESKOVŠKA CESTA 2 A</t>
  </si>
  <si>
    <t>KRŠKO</t>
  </si>
  <si>
    <t xml:space="preserve">Samo Ban </t>
  </si>
  <si>
    <t>07 48 17 223</t>
  </si>
  <si>
    <t>07-48-17-250</t>
  </si>
  <si>
    <t>samo.ban@kostak.si</t>
  </si>
  <si>
    <t>KRAŠKI VODOVOD SEŽANA, D.O.O.</t>
  </si>
  <si>
    <t>BAZOVIŠKA CESTA 6</t>
  </si>
  <si>
    <t>KSP HRASTNIK KOMUNALNO - STANOVANJSKO PODJETJE, D.D.</t>
  </si>
  <si>
    <t>CESTA 3. JULIJA 7</t>
  </si>
  <si>
    <t>Ernest Gričar</t>
  </si>
  <si>
    <t>03 564 23 10</t>
  </si>
  <si>
    <t>03 564 40 00</t>
  </si>
  <si>
    <t>ernest.gricar@siol.net</t>
  </si>
  <si>
    <t>LOŠKA KOMUNALA, OSKRBA Z VODO IN PLINOM, D.D., ŠKOFJA LOKA</t>
  </si>
  <si>
    <t>KIDRIČEVA CESTA 43 A</t>
  </si>
  <si>
    <t>MOJCA MÜLLER, Dolenec Valerija</t>
  </si>
  <si>
    <t>051 334 853</t>
  </si>
  <si>
    <t>04-5023-513</t>
  </si>
  <si>
    <t>mojca.muller@loska-komunala.si</t>
  </si>
  <si>
    <t>NI ZAVEZANCA</t>
  </si>
  <si>
    <t>x</t>
  </si>
  <si>
    <t>NIGRAD D.D.</t>
  </si>
  <si>
    <t>ZAGREBŠKA CESTA 30</t>
  </si>
  <si>
    <t>Dejan Tacer</t>
  </si>
  <si>
    <t>02 45 00 367</t>
  </si>
  <si>
    <t>02 45 00 360</t>
  </si>
  <si>
    <t>dejan.tacer@nigrad.si</t>
  </si>
  <si>
    <t>OBČINA BLOKE - REŽIJSKI OBRAT</t>
  </si>
  <si>
    <t>NOVA VAS 4 A</t>
  </si>
  <si>
    <t>NOVA VAS</t>
  </si>
  <si>
    <t xml:space="preserve"> Stane Jakopin</t>
  </si>
  <si>
    <t>01 70 98 922</t>
  </si>
  <si>
    <t>01 70 98 840</t>
  </si>
  <si>
    <t>stane.jakopin@bloke.si</t>
  </si>
  <si>
    <t>OBČINA BOHINJ - REŽIJSKI OBRAT</t>
  </si>
  <si>
    <t>TRIGLAVSKA CESTA 35</t>
  </si>
  <si>
    <t>CIRIL STRGAR</t>
  </si>
  <si>
    <t>04 577 01 52</t>
  </si>
  <si>
    <t>04 577 01 55</t>
  </si>
  <si>
    <t>ciril.strgar@obcina.bohinj.si</t>
  </si>
  <si>
    <t>OBČINA CERKNO - REŽIJSKI OBRAT</t>
  </si>
  <si>
    <t>BEVKOVA ULICA 9</t>
  </si>
  <si>
    <t>Vanja Mavri Zajc</t>
  </si>
  <si>
    <t>05 37 34 648</t>
  </si>
  <si>
    <t>05 37 34 649</t>
  </si>
  <si>
    <t>vanja.mavrizajc@cerkno.si</t>
  </si>
  <si>
    <t>OBČINA CERKVENJAK - REŽIJSKI OBRAT</t>
  </si>
  <si>
    <t>CERKVENJAK 25</t>
  </si>
  <si>
    <t>CERKVENJAK</t>
  </si>
  <si>
    <t>OBČINA ČRENŠOVCI - REŽIJSKI OBRAT</t>
  </si>
  <si>
    <t>ULICA PREKMURSKE ČETE 20</t>
  </si>
  <si>
    <t>g. Robert Kustec,  g. Stanko Lebar</t>
  </si>
  <si>
    <t>02 573-57-50</t>
  </si>
  <si>
    <t>02 573-57-58</t>
  </si>
  <si>
    <t>obcina.crensovci@siol.net</t>
  </si>
  <si>
    <t>OBČINA ČRNA NA KOROŠKEM - REŽIJSKI OBRAT</t>
  </si>
  <si>
    <t>CENTER 101</t>
  </si>
  <si>
    <t>Mojca Dimnik, univ.dipl.inž.; Marjan Žagar</t>
  </si>
  <si>
    <t>02 87 04 817; 02 870 02 08; 02 870 48 10</t>
  </si>
  <si>
    <t>02 87 04 821</t>
  </si>
  <si>
    <t>obcina.crna@netsi.net.</t>
  </si>
  <si>
    <t>OBČINA DOBJE - REŽIJSKI OBRAT</t>
  </si>
  <si>
    <t>DOBJE PRI PLANINI 26</t>
  </si>
  <si>
    <t>DOBJE PRI PLANINI</t>
  </si>
  <si>
    <t>OBČINA DOBROVNIK - REŽIJSKI OBRAT</t>
  </si>
  <si>
    <t>DOBROVNIK 297</t>
  </si>
  <si>
    <t>OBČINA DUPLEK - REŽIJSKI OBRAT</t>
  </si>
  <si>
    <t>CESTA 4. JULIJA 106</t>
  </si>
  <si>
    <t>SPODNJI DUPLEK</t>
  </si>
  <si>
    <t>OBČINA GORENJA VAS - POLJANE - REŽIJSKI OBRAT</t>
  </si>
  <si>
    <t>POLJANSKA CESTA 87</t>
  </si>
  <si>
    <t>KRISTINA KNIFIC</t>
  </si>
  <si>
    <t>04 51 83 100</t>
  </si>
  <si>
    <t>04-518-3101</t>
  </si>
  <si>
    <t>kristina.knific@obcina-gvp.si</t>
  </si>
  <si>
    <t>OBČINA GRAD - REŽIJSKI OBRAT</t>
  </si>
  <si>
    <t>GRAD 172</t>
  </si>
  <si>
    <t>GRAD</t>
  </si>
  <si>
    <t>OBČINA HODOŠ - REŽIJSKI OBRAT</t>
  </si>
  <si>
    <t>HODOŠ 52</t>
  </si>
  <si>
    <t>HODOŠ</t>
  </si>
  <si>
    <t>OBČINA IG - REŽIJSKI OBRAT</t>
  </si>
  <si>
    <t>GOVEKARJEVA CESTA 6</t>
  </si>
  <si>
    <t>IG</t>
  </si>
  <si>
    <t>OBČINA KANAL OB SOČI - REŽIJSKI OBRAT</t>
  </si>
  <si>
    <t>TRG SVOBODE 23</t>
  </si>
  <si>
    <t>Vinko Medvešček</t>
  </si>
  <si>
    <t>05 39 81 208</t>
  </si>
  <si>
    <t>05 39 81 223</t>
  </si>
  <si>
    <t>vinko.medvescek@obcina-kanal.si</t>
  </si>
  <si>
    <t>OBČINA KOBILJE - REŽIJSKI OBRAT</t>
  </si>
  <si>
    <t>KOBILJE 35</t>
  </si>
  <si>
    <t>KOBILJE</t>
  </si>
  <si>
    <t>Boris Nemet</t>
  </si>
  <si>
    <t>02/ 579 92 20</t>
  </si>
  <si>
    <t>02-579-9220</t>
  </si>
  <si>
    <t>obcina.kobilje@siol.net</t>
  </si>
  <si>
    <t>OBČINA KOMENDA - REŽIJSKI OBRAT</t>
  </si>
  <si>
    <t>ZAJČEVA CESTA 23</t>
  </si>
  <si>
    <t>KOMENDA</t>
  </si>
  <si>
    <t>OBČINA KUZMA - REŽIJSKI OBRAT</t>
  </si>
  <si>
    <t>KUZMA 60 C</t>
  </si>
  <si>
    <t>KUZMA</t>
  </si>
  <si>
    <t>OBČINA LENART- REŽIJSKI OBRAT</t>
  </si>
  <si>
    <t>TRG OSVOBODITVE 7</t>
  </si>
  <si>
    <t>LENART V SLOVENSKIH GORICAH</t>
  </si>
  <si>
    <t>Avgust Zavernik</t>
  </si>
  <si>
    <t>051 315 002</t>
  </si>
  <si>
    <t>02 720 73 52</t>
  </si>
  <si>
    <t>avgust.zavernik@lenart.si</t>
  </si>
  <si>
    <t>OBČINA LOVRENC NA POHORJU - REŽIJSKI OBRAT</t>
  </si>
  <si>
    <t>SPODNJI TRG 8</t>
  </si>
  <si>
    <t>OBČINA ODRANCI - REŽIJSKI OBRAT</t>
  </si>
  <si>
    <t>PANONSKA ULICA 33</t>
  </si>
  <si>
    <t>ODRANCI</t>
  </si>
  <si>
    <t>Matija Kikel</t>
  </si>
  <si>
    <t>02-573-7176</t>
  </si>
  <si>
    <t>02/ 577 34 86</t>
  </si>
  <si>
    <t>obcina.odranci@siol.net</t>
  </si>
  <si>
    <t>OBČINA OSILNICA - REŽIJSKI OBRAT</t>
  </si>
  <si>
    <t>OSILNICA 11</t>
  </si>
  <si>
    <t>OSILNICA</t>
  </si>
  <si>
    <t>Sanda Žurga</t>
  </si>
  <si>
    <t>01-894-1505 (041-359-840)</t>
  </si>
  <si>
    <t>01-894-1505</t>
  </si>
  <si>
    <t>osbcina@osilnica.si</t>
  </si>
  <si>
    <t>OBČINA RAČE-FRAM - REŽIJSKI OBRAT</t>
  </si>
  <si>
    <t>GRAJSKI TRG 14</t>
  </si>
  <si>
    <t>Samo Rajšp</t>
  </si>
  <si>
    <t>02/609-60-17</t>
  </si>
  <si>
    <t>02/609-60-18</t>
  </si>
  <si>
    <t>samo.rajsp@race-fram.si</t>
  </si>
  <si>
    <t>OBČINA ROGAŠOVCI - REŽIJSKI OBRAT</t>
  </si>
  <si>
    <t>ROGAŠOVCI 14 B</t>
  </si>
  <si>
    <t>ROGAŠOVCI</t>
  </si>
  <si>
    <t>OBČINA SOLČAVA - REŽIJSKI OBRAT</t>
  </si>
  <si>
    <t>SOLČAVA 16</t>
  </si>
  <si>
    <t>SOLČAVA</t>
  </si>
  <si>
    <t>OBČINA SVETA ANA - REŽIJSKI OBRAT</t>
  </si>
  <si>
    <t>SV. ANA V SLOV. GORICAH 17</t>
  </si>
  <si>
    <t>SV. ANA V SLOV. GORICAH</t>
  </si>
  <si>
    <t>OBČINA SVETA TROJICA V SLOVENSKIH GORICAH - REŽIJSKI OBRAT</t>
  </si>
  <si>
    <t>MARIBORSKA CESTA1</t>
  </si>
  <si>
    <t>SV. TROJICA V SLOV. GORICAH</t>
  </si>
  <si>
    <t>OBČINA TIŠINA - REŽIJSKI OBRAT</t>
  </si>
  <si>
    <t>TIŠINA 4</t>
  </si>
  <si>
    <t>TIŠINA</t>
  </si>
  <si>
    <t>OBČINA VELIKA POLANA - REŽIJSKI OBRAT</t>
  </si>
  <si>
    <t>VELIKA POLANA 111</t>
  </si>
  <si>
    <t>OBČINA VELIKE LAŠČE - REŽIJSKI OBRAT</t>
  </si>
  <si>
    <t>LEVSTIKOV TRG 1</t>
  </si>
  <si>
    <t>VELIKE LAŠČE</t>
  </si>
  <si>
    <t>OBČINA ZREČE - REŽIJSKI OBRAT</t>
  </si>
  <si>
    <t>CESTA NA ROGLO 13 B</t>
  </si>
  <si>
    <t>Štefan Posilovič</t>
  </si>
  <si>
    <t>03/757 17 03, 041 763 609</t>
  </si>
  <si>
    <t>03/579 62 498</t>
  </si>
  <si>
    <t>stefan.posilovic@zrece.eu</t>
  </si>
  <si>
    <t>OBČINA ŽELEZNIKI - REŽIJSKI OBRAT</t>
  </si>
  <si>
    <t>ČEŠNJICA 48</t>
  </si>
  <si>
    <t>Marko Demšar</t>
  </si>
  <si>
    <t>04 50 00 000</t>
  </si>
  <si>
    <t>04 50 00 020</t>
  </si>
  <si>
    <t>marko.demsar@obcina.zelezniki.si</t>
  </si>
  <si>
    <t>OBČINA ŽIRI - REŽIJSKI OBRAT</t>
  </si>
  <si>
    <t>LOŠKA CESTA 1</t>
  </si>
  <si>
    <t>ANDREJ POLJANŠEK, Franci Kranjc</t>
  </si>
  <si>
    <t>04-505-0700</t>
  </si>
  <si>
    <t>04-510-5444</t>
  </si>
  <si>
    <t>obcina.ziri@obcina.ziri.si</t>
  </si>
  <si>
    <t>OKP JAVNO PODJETJE ZA KOMUNALNE STORITVE ROGAŠKA SLATINA D.O.O.</t>
  </si>
  <si>
    <t>CELJSKA CESTA  12</t>
  </si>
  <si>
    <t>mag. Franc Berk</t>
  </si>
  <si>
    <t>03-8121-419; 041 525 901</t>
  </si>
  <si>
    <t>03-8121-415</t>
  </si>
  <si>
    <t>franc.berk@okp.si</t>
  </si>
  <si>
    <t>PINDŽA, JAVNO KOMUNALNO IN GOSTINSKO PODJETJE, D.O.O.</t>
  </si>
  <si>
    <t>GORNJI PETROVCI 31 D</t>
  </si>
  <si>
    <t>PETROVCI</t>
  </si>
  <si>
    <t>Anita Zakoč</t>
  </si>
  <si>
    <t>02 556 90 08</t>
  </si>
  <si>
    <t>02 556 90 01</t>
  </si>
  <si>
    <t>PÜNGRAD JAVNO KOMUNALNO PODJETJE D.O.O.</t>
  </si>
  <si>
    <t>BODONCI 127 A</t>
  </si>
  <si>
    <t>BODONCI</t>
  </si>
  <si>
    <t>Anton Lang</t>
  </si>
  <si>
    <t>02 549 60 26</t>
  </si>
  <si>
    <t>02 549 60 27</t>
  </si>
  <si>
    <t>pungrad@siol.net</t>
  </si>
  <si>
    <t>SIM TRGOVSKO IN TURISTIČNO PODJETJE RADENCI D.O.O.</t>
  </si>
  <si>
    <t>PANONSKA CESTA 29</t>
  </si>
  <si>
    <t>Zlatko Mir</t>
  </si>
  <si>
    <t>02/520 37 59  ali  051/393 206</t>
  </si>
  <si>
    <t>02/520 37 54</t>
  </si>
  <si>
    <t>info@simradenci.si</t>
  </si>
  <si>
    <t>VARAŠ DRUŽBA ZA KOMUNALNE STORITVE D.O.O.</t>
  </si>
  <si>
    <t>ULICA ŠTEFANA KOVAČA 73</t>
  </si>
  <si>
    <t>VODOVODI IN KANALIZACIJA NOVA GORICA D.D.</t>
  </si>
  <si>
    <t>CESTA 25. JUNIJA 1 B</t>
  </si>
  <si>
    <t>NOVA GORICA</t>
  </si>
  <si>
    <t>Darja Rijavec</t>
  </si>
  <si>
    <t>05 33 91 100</t>
  </si>
  <si>
    <t>05 33 91 128</t>
  </si>
  <si>
    <t>darja.rijavec@vik-ng.si</t>
  </si>
  <si>
    <t>VODOVOD-KANALIZACIJA JAVNO PODJETJE, D.O.O. (CELJE)</t>
  </si>
  <si>
    <t>LAVA 2 A</t>
  </si>
  <si>
    <t>Marko Planinšek, univ.dipl.inž.gradb.</t>
  </si>
  <si>
    <t>03 42 50 314</t>
  </si>
  <si>
    <t>03 42 50 310</t>
  </si>
  <si>
    <t>marko.planinsek@vo-ka-celje.si</t>
  </si>
  <si>
    <t>VZDRŽEVANJE IN GRADNJE, JAVNO PODJETJE KIDRIČEVO</t>
  </si>
  <si>
    <t>ULICA BORISA KRAIGHERJA 25</t>
  </si>
  <si>
    <t>Andrej Intihar</t>
  </si>
  <si>
    <t>02/7990625; 041/326943</t>
  </si>
  <si>
    <t>andrej.intihar@kidricevo.si</t>
  </si>
  <si>
    <t>WTE WASSERTECHNIK GMBH PODRUŽNICA KRANJSKA GORA</t>
  </si>
  <si>
    <t>KOLODVORSKA ULICA 1 B</t>
  </si>
  <si>
    <t>KRANJSKA GORA</t>
  </si>
  <si>
    <t>g. Bizjak Robert</t>
  </si>
  <si>
    <t>04 588 50 70</t>
  </si>
  <si>
    <t>04 588 50 71</t>
  </si>
  <si>
    <t>info@cd-shw.si</t>
  </si>
  <si>
    <t>Pojasnilo na kakšen način se ravna z blatom! (v primeru, da ste izponili rubriko "drugo" A37):</t>
  </si>
  <si>
    <t>JUROVSKI DOL 70 B</t>
  </si>
  <si>
    <t>JUROVSKI DOL</t>
  </si>
  <si>
    <t>OBČINA SVETI JURIJ V SLOVENSKIH GORICAH - REŽIJSKI OBRAT</t>
  </si>
  <si>
    <t xml:space="preserve">PODROČJE, KI GA POKRIVA ČN </t>
  </si>
  <si>
    <t>13.01.15</t>
  </si>
  <si>
    <t>LOD</t>
  </si>
  <si>
    <t>29.01.15</t>
  </si>
  <si>
    <t>19.03.15</t>
  </si>
  <si>
    <t>13.04.15</t>
  </si>
  <si>
    <t>05.05.15</t>
  </si>
  <si>
    <t>18.05.15</t>
  </si>
  <si>
    <t>01.07.15</t>
  </si>
  <si>
    <t>21.07.15</t>
  </si>
  <si>
    <t>31.08.15</t>
  </si>
  <si>
    <t>14.09.15</t>
  </si>
  <si>
    <t>09.11.15</t>
  </si>
  <si>
    <t>19.11.15</t>
  </si>
  <si>
    <t>da</t>
  </si>
  <si>
    <t>SIST ISO 11923:1998 modificiran</t>
  </si>
  <si>
    <t>0,05</t>
  </si>
  <si>
    <t>0,1</t>
  </si>
  <si>
    <t>0,5</t>
  </si>
  <si>
    <t>SIST ISO 5664:1996</t>
  </si>
  <si>
    <t>0,06</t>
  </si>
  <si>
    <t>0,12</t>
  </si>
  <si>
    <t>SIST EN ISO 10304-1:2009</t>
  </si>
  <si>
    <t>0,25</t>
  </si>
  <si>
    <t>SIST EN ISO 6878:2004 poglavje 7, modificirano</t>
  </si>
  <si>
    <t>ISO 15705:2002</t>
  </si>
  <si>
    <t>ISO 5815-1:2003</t>
  </si>
  <si>
    <t>SIST EN 25663:1996, SIST EN ISO 10304-1:2009</t>
  </si>
  <si>
    <t>SIST EN 25663:1996</t>
  </si>
  <si>
    <t>ISO 10523: 2008</t>
  </si>
  <si>
    <t>Vodovod - Kanalizacija Celje d.o.o.</t>
  </si>
  <si>
    <t>Celje</t>
  </si>
  <si>
    <t xml:space="preserve">Lava </t>
  </si>
  <si>
    <t>2a</t>
  </si>
  <si>
    <t>Urša Drugovič</t>
  </si>
  <si>
    <t>03/427 76 50</t>
  </si>
  <si>
    <t>03/427 76 54</t>
  </si>
  <si>
    <t>ursa.drugovic@vo-ka-celje.si</t>
  </si>
  <si>
    <t>NLZOH - COZ - OOZ Celje</t>
  </si>
  <si>
    <t>Ipavčeva</t>
  </si>
  <si>
    <t>Matevž Gobec, univ.dipl.biokem.</t>
  </si>
  <si>
    <t>03/42 51 167</t>
  </si>
  <si>
    <t>03/42 51 172</t>
  </si>
  <si>
    <t>matevz.gobec@nlzoh.si</t>
  </si>
  <si>
    <t>Vodja kakovosti lokacije:</t>
  </si>
  <si>
    <t>Vodja enote za okolje Celje</t>
  </si>
  <si>
    <t>Nacionalni laboratorij za zdravje, okolje in hrano, 
Center za okolje in zdravje, 
Oddelek za okolje in zdravje Celje
Ipavčeva 18
3000 Celje</t>
  </si>
  <si>
    <t>Vodovod Kanalizacija Celje, d.o.o.                                                                                                                                      Lava 2a
3000 Celje</t>
  </si>
  <si>
    <t xml:space="preserve">Zora LEVAČIĆ, dr. med., spec.
</t>
  </si>
  <si>
    <t>mag. Maja Gošnjak, dr.vet.med.</t>
  </si>
  <si>
    <t>Rok Tajnšek, dipl.san.inž.</t>
  </si>
  <si>
    <t xml:space="preserve">Vesna Terbovc                                                                                                       
Leon Žaberl 
Rok Tajnšek                                                                                          
Iztok Kos
Peter Pavlinec
</t>
  </si>
  <si>
    <t>Ksenija Bošnjak, univ.dipl.inž.kem.inž.</t>
  </si>
  <si>
    <t>Jerneja Antončič, univ.dipl.inž.kem.tehn.</t>
  </si>
  <si>
    <t>Vodja oddelka za okolje in zdravje Celje</t>
  </si>
  <si>
    <t>komunalna</t>
  </si>
  <si>
    <t>Vinska gorica</t>
  </si>
  <si>
    <t>10A</t>
  </si>
  <si>
    <t>Dobrna</t>
  </si>
  <si>
    <t>ursa.drugovic@vo-ka-celje.si, cncelje@siol.net</t>
  </si>
  <si>
    <t>se ne sprejemajo</t>
  </si>
  <si>
    <t>Dobrna, del Pristave, del Klanca, del Vinske Gorice</t>
  </si>
  <si>
    <t>mešan</t>
  </si>
  <si>
    <t>javna kanalizacija</t>
  </si>
  <si>
    <t>jih ni</t>
  </si>
  <si>
    <t>Dobrnica</t>
  </si>
  <si>
    <t>NE</t>
  </si>
  <si>
    <t>Primarno (mehansko) čiščenje: OV gravitacijsko doteka preko kanalizacijskega sistema Dobrna v vtočni objekt, v katerem se nahajajo avtomatsko čiščene grobe grablje s transporterjem in kompaktorjem z namenom izločevanja naplavin in večjih trdnih delcev pred vstopom OV v biološko linijo. Odpadki se avtomatsko transportirajo preko vijačnega transporterja v kontejner, od tod pa jih v skladu z veljavno zakonodajo odvažajo na odlagališče. Iz vtočnega objekta OV gravitacijsko doteka v črpališče surove OV, kjer sta vgrajeni dve potopni črpalki s funkcijo črpanja OV na kompaktno enoto za mehansko predčiščenje. Višek odpadne vode, ki je večji od dovoljenega črpanja v biološko linijo, se gravitacijsko preliva v izravnalni bazen, od koder se črpa odpadno vodo, kadar dotoka na čistilno napravo ni, oz. je le ta manjši od dopustnega pretoka v biološko linijo. Izravnalni bazen je dimenzioniran tako, da vzdržuje konstanten dotok odpadne vode v biološko stopnjo z odstranjevanjem udarov zaradi sprememb v hidravliki dotoka. Iz črpališča in izravnalnega bazena se črpa OV na kompaktno enoto za mehansko predčiščenje, ki jo sestavljajo naslednji sklopi:
-mehansko čiščene fine grablje z vijačnim transporterjem in zabojnikom za odpadke
-peskolov s klasifikatorjem peska ter zabojnikom
-lovilec olj in maščob z zabojnikom
Za mehansko stopnjo je montiran merilec pretoka, merilec elektroprevodnosti, pH in temperature. Po mehanskem 
predčiščenju sledi sekundarno (biološko) čiščenje.</t>
  </si>
  <si>
    <t>Sekundarno (biološko) čiščenje: Mehansko očiščena odpadna voda se v razdelilni komori razdeli v dve biološki liniji – pretok je krmiljen preko dveh elektromagnetnih ventilov.  V obnovljeni stari liniji so nameščeni aeratorji - flo jet črpalke, ki dovajajo v bazen zrak, ter dve mešali, ki omogočata kroženje in mešanje vode ter biološkega blata. Prezračevanje je krmiljeno preko kisikove sonde. V novi biološki liniji mehansko očiščenja voda doteka v selektorje objekta biološkega čiščenja. V tem bazenu, ki je prezračevan, se OV meša s povratnim aktivnim blatom iz naknadnega usedalnika. V bazenu za denitrifikacijo se odstranjuje nitrate. OV se meša le z uporabo potopnega mešala. Za mešanje in prezračevanje v aeracijskem bazenu se pod tlakom vpihava zrak s pomočjo aeratorjev za vpihovanje drobnih mehurčkov. Po zadostnem zadrževalnem času v nitrifikacijskem bazenu mešana surova voda in aktivno blato gravitacijsko doteka v naknadni usedalnik, kjer se aktivno blato loči od biološko očiščene OV v procesu usedanja.  Aktivno blato se črpa iz naknadnega usedalnika v selektorje s pomočjo potopnih črpalk, odvečno blato pa se odvaja v bazen za odvečno blato, od koder se odvaža na dehidracijo na ČN Celje, od tam pa na sežig. 
Biološko očiščena OV  iz naknadnega usedalnika teče preko potopljenih perforiranih cevi preko odvodnega kanala 
v odvodnik, potok Dobrnica.</t>
  </si>
  <si>
    <t>- črpališče 1 kom (31 m3),
- izravnalni bazen 1 kom (178 m3),
- obstoječa biološka linija 1 kom (532 m3),
- selektorji 1 kom (22 m3),
- denitrifikacijski bazen 1 kom (156 m3),
- nitrifikacijski bazen 1 kom (475 m3),
- naknadni usedalnik 1 kom (525 m3),
- črpališče povratnega blata 1 kom (15,9 m3),
- bazen za odvečno blato 1 kom (166 m3).</t>
  </si>
  <si>
    <t xml:space="preserve">Na dotoku in na iztoku smo izvajali 24 urne časovno proporcionalne meritve.
Na iztoku iz čistilne naprave so bile opravljene meritve pretoka.
</t>
  </si>
  <si>
    <t>Poročilo o obratovalnem monitoringu odpadnih voda za                                                                               KOMUNALNO ČISTILNO NAPRAVO DOBRNA za leto 2015.</t>
  </si>
  <si>
    <t>6030101-16-001</t>
  </si>
  <si>
    <t>Vesna Terbovc</t>
  </si>
  <si>
    <t>3b 46 00 bd</t>
  </si>
  <si>
    <t>Celju</t>
  </si>
  <si>
    <t>Zora LEVAČIĆ, dr. med., spec.
DIREKTORICA</t>
  </si>
  <si>
    <t>mag. Marko Cvikl, univ.dipl. inž.grad.
DIREKTOR</t>
  </si>
  <si>
    <t xml:space="preserve">OPOMBA 1: upravljavec čistilne naprave Dobrna ima izdano Okoljevarstveno dovoljenje št.: 35441-116/2005-5, z dne 31.8.2006, ter Odločbo o spremembi veljavnosti okoljevarstvenega dovoljenja št.: 35444-7/2012-2, z dne 20.9.2012.
OPOMBA 2: trajne meritve pretoka se na ČN izvajajo, kljub temu da je ČN manjša od 10.000 PE in trajne meritve pretoka niso obvezne. 
</t>
  </si>
  <si>
    <t>Priloga 1: shema tehnološkega procesa na ČN Dobrna</t>
  </si>
  <si>
    <t>Na podlagi sklenjene pogodbe z upravljavcem čistilne naprave je bil obseg meritev večji kot je za čistilne naprave z zmogljivostjo =&gt; 2.000 &lt; 10.000 populacijskih ekvivalentov določen s Pravilnikom o prvih meritvah in obratovalnem monitoringu odpadnih voda (Uradni l. RS št. 94/14) ter v Okoljevarstvenem dovoljenju št.: 35441-116/2005-5, z dne 31.08.2006, 35444-7/2012-2, z dne 20.9.2012.
Na zahtevo upravljavca čistilne naprave smo izvajali povečan obseg parametrov,                                                                                                                                                                                                                                                                                                                                                                                                                                                                                                                                                                                                                                                                                                                                                                                                                                                                                                                                                                       kot je to zahtevano v Uredbi o emisiji snovi pri odvajanju odpadne vode iz komunalnih čistilnih
naprav (Ur.l RS št.: 45/07, 63/09, 105/10) - 6.člen ter Okoljevarstvenem dovoljenju št.: 35441-116/2005-5, z dne 31.08.2006, 35444-7/2012-2, z dne 20.9.2012.</t>
  </si>
  <si>
    <t>Odpadno vodo smo na čistilni napravi vzorčili na dotoku (dotočni jašek za polžem) in na iztoku (iztočni jašek) na označenih merilnih mestih. Datum in čas odvzemov je razviden iz poglavja št. 8 Podatki o meritvah…. (list Poročilo 6).
OPOMBA: Na zahtevo upravljalca čistilne naprave smo namesto potrebnih štirih vzorčenj kot to določa Pravilnik o prvih meritvah in obratovalnem monitoringu odpadnih voda (Uradni l. RS št. 94/14)  ter izdano Okoljevarstveno dovoljenje št.: 35441-116/2005-5, z dne 31.08.2006, 35444-7/2012-2, z dne 20.9.2012, izvedli 12 meritev, s časom vzorčenja 24 ur.</t>
  </si>
  <si>
    <t>V okviru 3. odstavka 16. člena Pravilnika o prvih meritvah in obratovalnem monitoringu odpadnih voda smo na podlagi poznavanja razmer na čistilni napravi Dobrna in na podlagi poznavanja razmer na čistilni napravi z enako zmoglivostjo in tehnologijo čiščenja, z izvedenimi meritvami ugotovili, da upoštevanje zadrževalnega časa nima vplivov na izračun učinkov čiščenja, zato ocenjujemo, da hidravličnega zadrževalnega časa pri meritvah ni potrebno upoštevati.</t>
  </si>
  <si>
    <t xml:space="preserve">OPOMBA 1: Pri meritvah z dne 13.01.2015, 29.01.2015 in 19.03.2015 je bila temperatura odpadne vode na iztoku iz aeracijskega bazena nižja od 12 °C, zato v skladu z določili Uredbe o emisiji snovi pri odvajanju odpadne vode iz komunalnih čistilnih naprav (Ur.l. RS št. 45/07,63/09, 105/10) mejna vrednost za amonijev dušik ni bila upoštevana.
OPOMBA 2: Mejnih vrednosti za parametre celotni fosfor, celotni dušik, učinek čiščenja celotnega fosforja in učinek čiščenja celotnega dušika zaradi prehodnega obdobja (najpozneje do 22.08.2016) nismo upoštevali in jih v poročilu v poglavju št. 8 Podatki o meritvah na vtoku in iztoku komunalne ali skupne čistilne naprave (list Poročilo 6) ne navajamo. Posledično prav tako nismo izvedli vrednotenja za omenjene parametre.
OPOMBA 3: Pri meritvah z dne 13.04.2015 ne podajamo količine odpadne vode v času vzorčenja, zaradi nepravilnega beleženja podatkov.
</t>
  </si>
  <si>
    <t>Emisije snovi ali toplote v posamezni meritvi ne presegajo predpisanih mejnih vrednosti odpadnih vod.</t>
  </si>
  <si>
    <t>Čistilna naprava ne obremenjuje okolja čezmerno, saj:
- od celotnega števila zaporednih meritev več kot 20% izmerjenih vrednosti katerega koli parametra ne presega predpisanih mejnih vrednosti odpadnih vod,
- nobena od izmerjenih vrednosti katerega koli parametra ne presega mejno vrednost za več kot 100% in
- letna povprečna vrednost učinkov čiščenja ni manjša od mejnih vrednosti za letne povprečne učinke čiščenja.</t>
  </si>
  <si>
    <t>Uporabljena zakonodaja za oceno:
- Pravilnik o prvih meritvah in obratovalnem monitoringu odpadnih voda (Uradni list RS, št. 94/14),
- Uredba o emisiji snovi in toplote pri odvajanju odpadnih voda v vode in javno kanalizacijo (Uradni list RS, št. 64/12, 64/14),
- Uredba o emisiji snovi pri odvajanju odpadne vode iz komunalnih čistilnih naprav - 6. člen (Uradni list RS, št. 45/07, 63/09, 105/10),
- Okoljevarstveno dovoljenje št.: 35441-116/2005-5, z dne 31.8.2006, ter Odločba o spremembi veljavnosti okoljevarstvenega dovoljenja št.: 35444-7/2012-2, z dne 20.9.2012.</t>
  </si>
  <si>
    <t>11. Pooblastilo za elektronsko pošiljanje poročila na ARSO</t>
  </si>
  <si>
    <t>ISO 10523:2008</t>
  </si>
  <si>
    <t>DIN 38409-H9-2 :1980</t>
  </si>
  <si>
    <t>0,04</t>
  </si>
  <si>
    <t>0,08</t>
  </si>
  <si>
    <t>ne</t>
  </si>
  <si>
    <t>ČN CELJE</t>
  </si>
  <si>
    <t>5 OVD</t>
  </si>
  <si>
    <t>DA</t>
  </si>
  <si>
    <t>Date / Datum</t>
  </si>
  <si>
    <t>Day / Dan</t>
  </si>
  <si>
    <t>Q dnevni</t>
  </si>
  <si>
    <t>Type / Vrsta</t>
  </si>
  <si>
    <t>Online /                 On-line</t>
  </si>
  <si>
    <t>Unit / Enota</t>
  </si>
  <si>
    <t>m³/dan</t>
  </si>
  <si>
    <t>m3/mesec</t>
  </si>
  <si>
    <t>m3/d</t>
  </si>
  <si>
    <t>m3/teden</t>
  </si>
  <si>
    <t>Number / Številka</t>
  </si>
  <si>
    <t>sum</t>
  </si>
  <si>
    <t>teden</t>
  </si>
  <si>
    <t>povpr.</t>
  </si>
  <si>
    <t>min.</t>
  </si>
  <si>
    <t>max.</t>
  </si>
  <si>
    <r>
      <t>Priključena naselja in deli naselij: Dobrna, del Klanca, del Pristove, del Vinske Gorice, del Lokovine.
Priključene industrijske naprave: Terme Dobrna, CUDV Dobrna. Njihov delež v skupni letni količini čiščene odpadne vode znaša</t>
    </r>
    <r>
      <rPr>
        <sz val="10"/>
        <color indexed="10"/>
        <rFont val="Arial"/>
        <family val="2"/>
      </rPr>
      <t xml:space="preserve"> </t>
    </r>
    <r>
      <rPr>
        <sz val="10"/>
        <rFont val="Arial"/>
        <family val="2"/>
      </rPr>
      <t xml:space="preserve">46.949 m3 ali 18,355%.
</t>
    </r>
  </si>
  <si>
    <t>03 42 77 650</t>
  </si>
  <si>
    <t>03 42 77 654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</si>
</sst>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0"/>
    <numFmt numFmtId="174" formatCode="0_ ;[Red]\-0\ "/>
    <numFmt numFmtId="175" formatCode="0000"/>
    <numFmt numFmtId="176" formatCode="dd/mm/yy"/>
    <numFmt numFmtId="177" formatCode="0.0_ ;[Red]\-0.0\ "/>
    <numFmt numFmtId="178" formatCode="0.0000"/>
    <numFmt numFmtId="179" formatCode="_(&quot;$&quot;* #,##0.00_);_(&quot;$&quot;* \(#,##0.00\);_(&quot;$&quot;* &quot;-&quot;??_);_(@_)"/>
    <numFmt numFmtId="180" formatCode="_(&quot;$&quot;* #,##0_);_(&quot;$&quot;* \(#,##0\);_(&quot;$&quot;* &quot;-&quot;_);_(@_)"/>
    <numFmt numFmtId="181" formatCode="_(* #,##0.00_);_(* \(#,##0.00\);_(* &quot;-&quot;??_);_(@_)"/>
    <numFmt numFmtId="182" formatCode="_(* #,##0_);_(* \(#,##0\);_(* &quot;-&quot;_);_(@_)"/>
    <numFmt numFmtId="183" formatCode="yyyy"/>
    <numFmt numFmtId="184" formatCode="0.00_ ;[Red]\-0.00\ "/>
    <numFmt numFmtId="185" formatCode="0000000"/>
    <numFmt numFmtId="186" formatCode="00000000"/>
    <numFmt numFmtId="187" formatCode="000000000"/>
    <numFmt numFmtId="188" formatCode="0.00000"/>
    <numFmt numFmtId="189" formatCode="dd\-mmm\-yy"/>
    <numFmt numFmtId="190" formatCode="[$-424]d\.\ mmmm\ yyyy"/>
    <numFmt numFmtId="191" formatCode="0.0%"/>
    <numFmt numFmtId="192" formatCode="_-* #,##0\ _€_-;\-* #,##0\ _€_-;_-* &quot;-&quot;??\ _€_-;_-@_-"/>
    <numFmt numFmtId="193" formatCode="ddd"/>
    <numFmt numFmtId="194" formatCode="#,##0.000"/>
    <numFmt numFmtId="195" formatCode="dd/mm/yyyy"/>
  </numFmts>
  <fonts count="102">
    <font>
      <sz val="10"/>
      <name val="Arial CE"/>
      <family val="0"/>
    </font>
    <font>
      <b/>
      <sz val="12"/>
      <name val="Arial CE"/>
      <family val="2"/>
    </font>
    <font>
      <b/>
      <sz val="10"/>
      <name val="Arial CE"/>
      <family val="2"/>
    </font>
    <font>
      <b/>
      <sz val="14"/>
      <name val="Arial CE"/>
      <family val="2"/>
    </font>
    <font>
      <sz val="10"/>
      <name val="Arial"/>
      <family val="2"/>
    </font>
    <font>
      <b/>
      <sz val="10"/>
      <name val="Arial"/>
      <family val="2"/>
    </font>
    <font>
      <b/>
      <sz val="12"/>
      <name val="Times New Roman CE"/>
      <family val="1"/>
    </font>
    <font>
      <sz val="10"/>
      <name val="Times New Roman CE"/>
      <family val="1"/>
    </font>
    <font>
      <b/>
      <sz val="11"/>
      <name val="Times New Roman CE"/>
      <family val="1"/>
    </font>
    <font>
      <b/>
      <sz val="10"/>
      <name val="Times New Roman CE"/>
      <family val="1"/>
    </font>
    <font>
      <vertAlign val="superscript"/>
      <sz val="10"/>
      <name val="Arial"/>
      <family val="2"/>
    </font>
    <font>
      <b/>
      <vertAlign val="subscript"/>
      <sz val="10"/>
      <name val="Arial"/>
      <family val="2"/>
    </font>
    <font>
      <b/>
      <vertAlign val="superscript"/>
      <sz val="10"/>
      <name val="Arial"/>
      <family val="2"/>
    </font>
    <font>
      <u val="single"/>
      <sz val="10"/>
      <color indexed="12"/>
      <name val="Arial CE"/>
      <family val="0"/>
    </font>
    <font>
      <b/>
      <vertAlign val="subscript"/>
      <sz val="12"/>
      <name val="Arial CE"/>
      <family val="2"/>
    </font>
    <font>
      <u val="single"/>
      <sz val="7.5"/>
      <color indexed="12"/>
      <name val="Arial"/>
      <family val="2"/>
    </font>
    <font>
      <sz val="12"/>
      <name val="Arial CE"/>
      <family val="0"/>
    </font>
    <font>
      <sz val="12"/>
      <name val="Times New Roman CE"/>
      <family val="1"/>
    </font>
    <font>
      <b/>
      <sz val="12"/>
      <color indexed="12"/>
      <name val="Tahoma"/>
      <family val="2"/>
    </font>
    <font>
      <b/>
      <sz val="12"/>
      <color indexed="10"/>
      <name val="Arial CE"/>
      <family val="2"/>
    </font>
    <font>
      <b/>
      <sz val="10"/>
      <color indexed="48"/>
      <name val="Tahoma"/>
      <family val="2"/>
    </font>
    <font>
      <b/>
      <sz val="10"/>
      <color indexed="10"/>
      <name val="Tahoma"/>
      <family val="2"/>
    </font>
    <font>
      <b/>
      <sz val="10"/>
      <color indexed="12"/>
      <name val="Tahoma"/>
      <family val="2"/>
    </font>
    <font>
      <sz val="10"/>
      <color indexed="12"/>
      <name val="Tahoma"/>
      <family val="2"/>
    </font>
    <font>
      <b/>
      <vertAlign val="superscript"/>
      <sz val="10"/>
      <color indexed="12"/>
      <name val="Tahoma"/>
      <family val="2"/>
    </font>
    <font>
      <sz val="9"/>
      <name val="Arial"/>
      <family val="2"/>
    </font>
    <font>
      <b/>
      <sz val="8"/>
      <name val="Arial"/>
      <family val="2"/>
    </font>
    <font>
      <b/>
      <sz val="11"/>
      <color indexed="10"/>
      <name val="Arial CE"/>
      <family val="2"/>
    </font>
    <font>
      <b/>
      <sz val="12"/>
      <color indexed="10"/>
      <name val="Arial"/>
      <family val="2"/>
    </font>
    <font>
      <b/>
      <sz val="12"/>
      <color indexed="17"/>
      <name val="Arial"/>
      <family val="2"/>
    </font>
    <font>
      <b/>
      <sz val="10"/>
      <color indexed="10"/>
      <name val="Arial CE"/>
      <family val="2"/>
    </font>
    <font>
      <u val="single"/>
      <sz val="10"/>
      <color indexed="36"/>
      <name val="Arial"/>
      <family val="2"/>
    </font>
    <font>
      <b/>
      <sz val="14"/>
      <name val="Times New Roman"/>
      <family val="1"/>
    </font>
    <font>
      <sz val="14"/>
      <name val="Arial"/>
      <family val="2"/>
    </font>
    <font>
      <sz val="16"/>
      <name val="Times New Roman"/>
      <family val="1"/>
    </font>
    <font>
      <b/>
      <sz val="12"/>
      <name val="Times New Roman"/>
      <family val="1"/>
    </font>
    <font>
      <sz val="12"/>
      <name val="Times New Roman"/>
      <family val="1"/>
    </font>
    <font>
      <b/>
      <sz val="8"/>
      <name val="Tahoma"/>
      <family val="2"/>
    </font>
    <font>
      <sz val="8"/>
      <name val="Arial CE"/>
      <family val="0"/>
    </font>
    <font>
      <b/>
      <sz val="12"/>
      <color indexed="10"/>
      <name val="Times New Roman"/>
      <family val="1"/>
    </font>
    <font>
      <vertAlign val="subscript"/>
      <sz val="10"/>
      <name val="Arial"/>
      <family val="2"/>
    </font>
    <font>
      <b/>
      <sz val="9"/>
      <name val="Tahoma"/>
      <family val="2"/>
    </font>
    <font>
      <sz val="10"/>
      <color indexed="8"/>
      <name val="MS Sans Serif"/>
      <family val="2"/>
    </font>
    <font>
      <b/>
      <sz val="10"/>
      <color indexed="10"/>
      <name val="Arial"/>
      <family val="2"/>
    </font>
    <font>
      <sz val="11"/>
      <name val="Times New Roman CE"/>
      <family val="0"/>
    </font>
    <font>
      <vertAlign val="superscript"/>
      <sz val="11"/>
      <name val="Times New Roman CE"/>
      <family val="0"/>
    </font>
    <font>
      <sz val="11"/>
      <name val="Times New Roman"/>
      <family val="1"/>
    </font>
    <font>
      <b/>
      <sz val="9"/>
      <color indexed="12"/>
      <name val="Tahoma"/>
      <family val="2"/>
    </font>
    <font>
      <sz val="10"/>
      <color indexed="8"/>
      <name val="Arial"/>
      <family val="2"/>
    </font>
    <font>
      <sz val="11"/>
      <color indexed="8"/>
      <name val="Calibri"/>
      <family val="2"/>
    </font>
    <font>
      <u val="single"/>
      <sz val="10"/>
      <name val="Arial"/>
      <family val="2"/>
    </font>
    <font>
      <b/>
      <u val="single"/>
      <sz val="10"/>
      <name val="Arial"/>
      <family val="2"/>
    </font>
    <font>
      <b/>
      <u val="single"/>
      <sz val="8"/>
      <name val="Arial CE"/>
      <family val="0"/>
    </font>
    <font>
      <sz val="12"/>
      <name val="Arial Narrow"/>
      <family val="2"/>
    </font>
    <font>
      <sz val="10"/>
      <color indexed="10"/>
      <name val="Arial"/>
      <family val="2"/>
    </font>
    <font>
      <sz val="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CE"/>
      <family val="0"/>
    </font>
    <font>
      <sz val="10"/>
      <color indexed="30"/>
      <name val="Arial"/>
      <family val="2"/>
    </font>
    <font>
      <sz val="10"/>
      <color indexed="30"/>
      <name val="Arial CE"/>
      <family val="0"/>
    </font>
    <font>
      <sz val="10"/>
      <color indexed="9"/>
      <name val="Arial CE"/>
      <family val="0"/>
    </font>
    <font>
      <sz val="10"/>
      <color indexed="8"/>
      <name val="Times New Roman"/>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CE"/>
      <family val="0"/>
    </font>
    <font>
      <sz val="10"/>
      <color rgb="FF0070C0"/>
      <name val="Arial"/>
      <family val="2"/>
    </font>
    <font>
      <b/>
      <sz val="11"/>
      <color rgb="FF000000"/>
      <name val="Calibri"/>
      <family val="2"/>
    </font>
    <font>
      <sz val="11"/>
      <color rgb="FF000000"/>
      <name val="Calibri"/>
      <family val="2"/>
    </font>
    <font>
      <sz val="10"/>
      <color rgb="FF0070C0"/>
      <name val="Arial CE"/>
      <family val="0"/>
    </font>
    <font>
      <sz val="10"/>
      <color theme="1"/>
      <name val="Times New Roman"/>
      <family val="2"/>
    </font>
    <font>
      <sz val="10"/>
      <color theme="0"/>
      <name val="Arial CE"/>
      <family val="0"/>
    </font>
    <font>
      <b/>
      <sz val="8"/>
      <name val="Arial CE"/>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rgb="FF0070C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22"/>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7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double"/>
    </border>
    <border>
      <left>
        <color indexed="63"/>
      </left>
      <right>
        <color indexed="63"/>
      </right>
      <top>
        <color indexed="63"/>
      </top>
      <bottom style="double"/>
    </border>
    <border>
      <left style="thin"/>
      <right style="thin"/>
      <top style="thin"/>
      <bottom style="double"/>
    </border>
    <border>
      <left style="medium"/>
      <right style="medium"/>
      <top>
        <color indexed="63"/>
      </top>
      <bottom style="medium"/>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thin"/>
      <right>
        <color indexed="63"/>
      </right>
      <top style="medium"/>
      <bottom>
        <color indexed="63"/>
      </bottom>
    </border>
    <border>
      <left style="thin"/>
      <right>
        <color indexed="63"/>
      </right>
      <top style="medium"/>
      <bottom style="medium"/>
    </border>
    <border>
      <left style="medium"/>
      <right>
        <color indexed="63"/>
      </right>
      <top>
        <color indexed="63"/>
      </top>
      <bottom style="medium"/>
    </border>
    <border>
      <left>
        <color indexed="63"/>
      </left>
      <right style="thin"/>
      <top style="medium"/>
      <bottom style="medium"/>
    </border>
    <border>
      <left>
        <color indexed="63"/>
      </left>
      <right>
        <color indexed="63"/>
      </right>
      <top>
        <color indexed="63"/>
      </top>
      <bottom style="thin"/>
    </border>
    <border>
      <left style="medium"/>
      <right style="medium"/>
      <top style="medium"/>
      <bottom style="medium"/>
    </border>
    <border>
      <left style="medium"/>
      <right style="medium"/>
      <top style="double"/>
      <bottom>
        <color indexed="63"/>
      </bottom>
    </border>
    <border>
      <left style="medium"/>
      <right>
        <color indexed="63"/>
      </right>
      <top style="medium"/>
      <bottom style="double"/>
    </border>
    <border>
      <left>
        <color indexed="63"/>
      </left>
      <right style="medium"/>
      <top style="medium"/>
      <bottom style="double"/>
    </border>
    <border>
      <left style="medium"/>
      <right>
        <color indexed="63"/>
      </right>
      <top style="thin"/>
      <bottom style="medium"/>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thin"/>
      <right style="thin"/>
      <top style="double"/>
      <bottom style="thin"/>
    </border>
    <border>
      <left style="thin"/>
      <right style="thin"/>
      <top style="double"/>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medium"/>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medium"/>
      <right>
        <color indexed="63"/>
      </right>
      <top style="thin"/>
      <bottom style="thin"/>
    </border>
    <border>
      <left style="thin"/>
      <right style="thin"/>
      <top style="thin"/>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rgb="FF000000"/>
      </left>
      <right style="thin">
        <color rgb="FF000000"/>
      </right>
      <top style="thin">
        <color rgb="FF000000"/>
      </top>
      <bottom style="thin">
        <color rgb="FF000000"/>
      </bottom>
    </border>
    <border>
      <left style="thin">
        <color indexed="22"/>
      </left>
      <right style="thin">
        <color indexed="22"/>
      </right>
      <top>
        <color indexed="63"/>
      </top>
      <bottom style="thin">
        <color indexed="22"/>
      </bottom>
    </border>
    <border>
      <left style="thin"/>
      <right style="medium"/>
      <top>
        <color indexed="63"/>
      </top>
      <bottom>
        <color indexed="63"/>
      </bottom>
    </border>
    <border>
      <left style="thin"/>
      <right style="medium"/>
      <top style="thin"/>
      <bottom style="medium"/>
    </border>
    <border>
      <left>
        <color indexed="63"/>
      </left>
      <right>
        <color indexed="63"/>
      </right>
      <top style="thin"/>
      <bottom style="medium"/>
    </border>
    <border>
      <left style="thin"/>
      <right style="thin"/>
      <top style="thin"/>
      <bottom>
        <color indexed="63"/>
      </bottom>
    </border>
    <border>
      <left style="thin"/>
      <right style="medium"/>
      <top style="medium"/>
      <bottom style="thin"/>
    </border>
    <border>
      <left style="thin"/>
      <right style="thin"/>
      <top>
        <color indexed="63"/>
      </top>
      <bottom style="thin"/>
    </border>
    <border>
      <left style="medium"/>
      <right style="thin"/>
      <top style="medium"/>
      <bottom style="thin"/>
    </border>
    <border>
      <left style="medium"/>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medium"/>
      <top style="thin"/>
      <bottom style="thin"/>
    </border>
    <border>
      <left>
        <color indexed="63"/>
      </left>
      <right style="medium"/>
      <top style="medium"/>
      <bottom>
        <color indexed="63"/>
      </bottom>
    </border>
    <border>
      <left style="medium"/>
      <right style="thin"/>
      <top/>
      <bottom/>
    </border>
    <border>
      <left>
        <color indexed="63"/>
      </left>
      <right style="thin"/>
      <top>
        <color indexed="63"/>
      </top>
      <bottom>
        <color indexed="63"/>
      </bottom>
    </border>
    <border>
      <left style="thin"/>
      <right style="thin"/>
      <top>
        <color indexed="63"/>
      </top>
      <bottom>
        <color indexed="63"/>
      </bottom>
    </border>
    <border>
      <left/>
      <right style="medium"/>
      <top/>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80" fillId="21" borderId="1" applyNumberFormat="0" applyAlignment="0" applyProtection="0"/>
    <xf numFmtId="0" fontId="81" fillId="0" borderId="0" applyNumberFormat="0" applyFill="0" applyBorder="0" applyAlignment="0" applyProtection="0"/>
    <xf numFmtId="0" fontId="82" fillId="0" borderId="2" applyNumberFormat="0" applyFill="0" applyAlignment="0" applyProtection="0"/>
    <xf numFmtId="0" fontId="83" fillId="0" borderId="3" applyNumberFormat="0" applyFill="0" applyAlignment="0" applyProtection="0"/>
    <xf numFmtId="0" fontId="84" fillId="0" borderId="4" applyNumberFormat="0" applyFill="0" applyAlignment="0" applyProtection="0"/>
    <xf numFmtId="0" fontId="84"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8" fillId="0" borderId="0">
      <alignment/>
      <protection/>
    </xf>
    <xf numFmtId="0" fontId="48" fillId="0" borderId="0">
      <alignment/>
      <protection/>
    </xf>
    <xf numFmtId="0" fontId="48" fillId="0" borderId="0">
      <alignment/>
      <protection/>
    </xf>
    <xf numFmtId="0" fontId="4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8" fillId="0" borderId="0">
      <alignment/>
      <protection/>
    </xf>
    <xf numFmtId="0" fontId="85" fillId="22" borderId="0" applyNumberFormat="0" applyBorder="0" applyAlignment="0" applyProtection="0"/>
    <xf numFmtId="0" fontId="42" fillId="0" borderId="0">
      <alignment/>
      <protection/>
    </xf>
    <xf numFmtId="0" fontId="3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88" fillId="0" borderId="6" applyNumberFormat="0" applyFill="0" applyAlignment="0" applyProtection="0"/>
    <xf numFmtId="0" fontId="89" fillId="30" borderId="7" applyNumberFormat="0" applyAlignment="0" applyProtection="0"/>
    <xf numFmtId="0" fontId="90" fillId="21" borderId="8" applyNumberFormat="0" applyAlignment="0" applyProtection="0"/>
    <xf numFmtId="0" fontId="91"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2" fillId="32" borderId="8" applyNumberFormat="0" applyAlignment="0" applyProtection="0"/>
    <xf numFmtId="0" fontId="93" fillId="0" borderId="9" applyNumberFormat="0" applyFill="0" applyAlignment="0" applyProtection="0"/>
  </cellStyleXfs>
  <cellXfs count="481">
    <xf numFmtId="0" fontId="0" fillId="0" borderId="0" xfId="0" applyAlignment="1">
      <alignment/>
    </xf>
    <xf numFmtId="0" fontId="0" fillId="0" borderId="0" xfId="0" applyAlignment="1" applyProtection="1">
      <alignment/>
      <protection/>
    </xf>
    <xf numFmtId="0" fontId="0" fillId="0" borderId="0" xfId="0" applyBorder="1" applyAlignment="1">
      <alignment/>
    </xf>
    <xf numFmtId="0" fontId="5" fillId="0" borderId="0" xfId="47" applyFont="1" applyProtection="1">
      <alignment/>
      <protection locked="0"/>
    </xf>
    <xf numFmtId="0" fontId="5" fillId="0" borderId="0" xfId="47" applyFont="1">
      <alignment/>
      <protection/>
    </xf>
    <xf numFmtId="0" fontId="5" fillId="0" borderId="10" xfId="47" applyFont="1" applyBorder="1" applyAlignment="1">
      <alignment horizontal="center"/>
      <protection/>
    </xf>
    <xf numFmtId="0" fontId="5" fillId="0" borderId="10" xfId="47" applyFont="1" applyBorder="1">
      <alignment/>
      <protection/>
    </xf>
    <xf numFmtId="172" fontId="5" fillId="0" borderId="10" xfId="47" applyNumberFormat="1" applyFont="1" applyBorder="1" applyAlignment="1">
      <alignment horizontal="center"/>
      <protection/>
    </xf>
    <xf numFmtId="1" fontId="5" fillId="0" borderId="10" xfId="47" applyNumberFormat="1" applyFont="1" applyBorder="1" applyAlignment="1">
      <alignment horizontal="center"/>
      <protection/>
    </xf>
    <xf numFmtId="0" fontId="5" fillId="0" borderId="11" xfId="47" applyFont="1" applyBorder="1" applyAlignment="1">
      <alignment horizontal="center"/>
      <protection/>
    </xf>
    <xf numFmtId="0" fontId="5" fillId="0" borderId="11" xfId="47" applyFont="1" applyBorder="1">
      <alignment/>
      <protection/>
    </xf>
    <xf numFmtId="0" fontId="5" fillId="0" borderId="12" xfId="47" applyFont="1" applyBorder="1" applyAlignment="1">
      <alignment horizontal="center"/>
      <protection/>
    </xf>
    <xf numFmtId="0" fontId="5" fillId="0" borderId="13" xfId="47" applyFont="1" applyBorder="1" applyAlignment="1">
      <alignment horizontal="center"/>
      <protection/>
    </xf>
    <xf numFmtId="172" fontId="5" fillId="0" borderId="11" xfId="47" applyNumberFormat="1" applyFont="1" applyBorder="1" applyAlignment="1">
      <alignment horizontal="center"/>
      <protection/>
    </xf>
    <xf numFmtId="1" fontId="5" fillId="0" borderId="11" xfId="47" applyNumberFormat="1" applyFont="1" applyBorder="1" applyAlignment="1">
      <alignment horizontal="center"/>
      <protection/>
    </xf>
    <xf numFmtId="0" fontId="4" fillId="0" borderId="0" xfId="47" applyProtection="1">
      <alignment/>
      <protection locked="0"/>
    </xf>
    <xf numFmtId="0" fontId="4" fillId="0" borderId="0" xfId="47">
      <alignment/>
      <protection/>
    </xf>
    <xf numFmtId="0" fontId="4" fillId="0" borderId="14" xfId="47" applyBorder="1" applyAlignment="1">
      <alignment horizontal="center"/>
      <protection/>
    </xf>
    <xf numFmtId="0" fontId="5" fillId="0" borderId="14" xfId="47" applyFont="1" applyBorder="1" applyAlignment="1">
      <alignment horizontal="center"/>
      <protection/>
    </xf>
    <xf numFmtId="0" fontId="5" fillId="0" borderId="15" xfId="47" applyFont="1" applyBorder="1">
      <alignment/>
      <protection/>
    </xf>
    <xf numFmtId="0" fontId="4" fillId="0" borderId="15" xfId="47" applyBorder="1" applyAlignment="1" applyProtection="1">
      <alignment horizontal="center"/>
      <protection locked="0"/>
    </xf>
    <xf numFmtId="0" fontId="5" fillId="0" borderId="15" xfId="47" applyFont="1" applyBorder="1" applyAlignment="1">
      <alignment horizontal="center"/>
      <protection/>
    </xf>
    <xf numFmtId="0" fontId="5" fillId="0" borderId="16" xfId="47" applyFont="1" applyBorder="1" applyAlignment="1">
      <alignment horizontal="center"/>
      <protection/>
    </xf>
    <xf numFmtId="172" fontId="5" fillId="0" borderId="16" xfId="47" applyNumberFormat="1" applyFont="1" applyBorder="1" applyAlignment="1">
      <alignment horizontal="center"/>
      <protection/>
    </xf>
    <xf numFmtId="1" fontId="5" fillId="0" borderId="16" xfId="47" applyNumberFormat="1" applyFont="1" applyBorder="1" applyAlignment="1">
      <alignment horizontal="center"/>
      <protection/>
    </xf>
    <xf numFmtId="0" fontId="4" fillId="0" borderId="10" xfId="47" applyBorder="1" applyAlignment="1">
      <alignment horizontal="center"/>
      <protection/>
    </xf>
    <xf numFmtId="0" fontId="5" fillId="0" borderId="17" xfId="47" applyFont="1" applyBorder="1">
      <alignment/>
      <protection/>
    </xf>
    <xf numFmtId="0" fontId="4" fillId="0" borderId="17" xfId="47" applyBorder="1" applyAlignment="1" applyProtection="1">
      <alignment horizontal="center"/>
      <protection locked="0"/>
    </xf>
    <xf numFmtId="0" fontId="5" fillId="0" borderId="17" xfId="47" applyFont="1" applyBorder="1" applyAlignment="1">
      <alignment horizontal="center"/>
      <protection/>
    </xf>
    <xf numFmtId="0" fontId="5" fillId="0" borderId="18" xfId="47" applyFont="1" applyBorder="1" applyAlignment="1">
      <alignment horizontal="center"/>
      <protection/>
    </xf>
    <xf numFmtId="172" fontId="5" fillId="0" borderId="18" xfId="47" applyNumberFormat="1" applyFont="1" applyBorder="1" applyAlignment="1">
      <alignment horizontal="center"/>
      <protection/>
    </xf>
    <xf numFmtId="1" fontId="5" fillId="0" borderId="18" xfId="47" applyNumberFormat="1" applyFont="1" applyBorder="1" applyAlignment="1">
      <alignment horizontal="center"/>
      <protection/>
    </xf>
    <xf numFmtId="172" fontId="5" fillId="0" borderId="15" xfId="47" applyNumberFormat="1" applyFont="1" applyBorder="1" applyAlignment="1">
      <alignment horizontal="center"/>
      <protection/>
    </xf>
    <xf numFmtId="1" fontId="5" fillId="0" borderId="15" xfId="47" applyNumberFormat="1" applyFont="1" applyBorder="1" applyAlignment="1">
      <alignment horizontal="center"/>
      <protection/>
    </xf>
    <xf numFmtId="172" fontId="4" fillId="0" borderId="17" xfId="47" applyNumberFormat="1" applyBorder="1" applyAlignment="1">
      <alignment horizontal="center"/>
      <protection/>
    </xf>
    <xf numFmtId="172" fontId="4" fillId="0" borderId="15" xfId="47" applyNumberFormat="1" applyBorder="1" applyAlignment="1">
      <alignment horizontal="center"/>
      <protection/>
    </xf>
    <xf numFmtId="1" fontId="5" fillId="0" borderId="14" xfId="47" applyNumberFormat="1" applyFont="1" applyBorder="1" applyAlignment="1">
      <alignment horizontal="center"/>
      <protection/>
    </xf>
    <xf numFmtId="1" fontId="4" fillId="0" borderId="17" xfId="47" applyNumberFormat="1" applyBorder="1" applyAlignment="1">
      <alignment horizontal="center"/>
      <protection/>
    </xf>
    <xf numFmtId="0" fontId="4" fillId="33" borderId="15" xfId="47" applyFill="1" applyBorder="1" applyAlignment="1" applyProtection="1">
      <alignment horizontal="center"/>
      <protection locked="0"/>
    </xf>
    <xf numFmtId="0" fontId="5" fillId="0" borderId="19" xfId="47" applyFont="1" applyBorder="1">
      <alignment/>
      <protection/>
    </xf>
    <xf numFmtId="1" fontId="4" fillId="0" borderId="19" xfId="47" applyNumberFormat="1" applyBorder="1" applyAlignment="1">
      <alignment horizontal="center"/>
      <protection/>
    </xf>
    <xf numFmtId="1" fontId="4" fillId="0" borderId="14" xfId="47" applyNumberFormat="1" applyBorder="1" applyAlignment="1">
      <alignment horizontal="center"/>
      <protection/>
    </xf>
    <xf numFmtId="0" fontId="4" fillId="0" borderId="0" xfId="47" applyAlignment="1" applyProtection="1">
      <alignment horizontal="center"/>
      <protection locked="0"/>
    </xf>
    <xf numFmtId="0" fontId="5" fillId="0" borderId="0" xfId="47" applyFont="1" applyAlignment="1" applyProtection="1">
      <alignment horizontal="center"/>
      <protection locked="0"/>
    </xf>
    <xf numFmtId="172" fontId="4" fillId="0" borderId="0" xfId="47" applyNumberFormat="1" applyAlignment="1" applyProtection="1">
      <alignment horizontal="center"/>
      <protection locked="0"/>
    </xf>
    <xf numFmtId="1" fontId="4" fillId="0" borderId="0" xfId="47" applyNumberFormat="1" applyAlignment="1" applyProtection="1">
      <alignment horizontal="center"/>
      <protection locked="0"/>
    </xf>
    <xf numFmtId="0" fontId="4" fillId="0" borderId="0" xfId="47" applyAlignment="1">
      <alignment horizontal="center"/>
      <protection/>
    </xf>
    <xf numFmtId="0" fontId="5" fillId="0" borderId="0" xfId="47" applyFont="1" applyAlignment="1">
      <alignment horizontal="center"/>
      <protection/>
    </xf>
    <xf numFmtId="172" fontId="4" fillId="0" borderId="0" xfId="47" applyNumberFormat="1" applyAlignment="1">
      <alignment horizontal="center"/>
      <protection/>
    </xf>
    <xf numFmtId="1" fontId="4" fillId="0" borderId="0" xfId="47" applyNumberFormat="1" applyAlignment="1">
      <alignment horizontal="center"/>
      <protection/>
    </xf>
    <xf numFmtId="0" fontId="4" fillId="0" borderId="0" xfId="54">
      <alignment/>
      <protection/>
    </xf>
    <xf numFmtId="0" fontId="4" fillId="0" borderId="0" xfId="54" applyAlignment="1">
      <alignment horizontal="center"/>
      <protection/>
    </xf>
    <xf numFmtId="0" fontId="0" fillId="0" borderId="0" xfId="0" applyBorder="1" applyAlignment="1">
      <alignment wrapText="1"/>
    </xf>
    <xf numFmtId="0" fontId="2" fillId="0" borderId="0" xfId="0" applyFont="1" applyAlignment="1">
      <alignment/>
    </xf>
    <xf numFmtId="0" fontId="8" fillId="0" borderId="20" xfId="0" applyFont="1" applyBorder="1" applyAlignment="1">
      <alignment/>
    </xf>
    <xf numFmtId="0" fontId="8" fillId="0" borderId="21" xfId="0" applyFont="1" applyBorder="1" applyAlignment="1">
      <alignment/>
    </xf>
    <xf numFmtId="0" fontId="8" fillId="0" borderId="22" xfId="0" applyFont="1" applyBorder="1" applyAlignment="1" applyProtection="1">
      <alignment/>
      <protection/>
    </xf>
    <xf numFmtId="0" fontId="8" fillId="0" borderId="22" xfId="0" applyFont="1" applyBorder="1" applyAlignment="1">
      <alignment/>
    </xf>
    <xf numFmtId="0" fontId="8" fillId="0" borderId="23" xfId="0" applyFont="1" applyBorder="1" applyAlignment="1">
      <alignment wrapText="1"/>
    </xf>
    <xf numFmtId="0" fontId="8" fillId="0" borderId="18" xfId="0" applyFont="1" applyBorder="1" applyAlignment="1">
      <alignment horizontal="right" shrinkToFit="1"/>
    </xf>
    <xf numFmtId="0" fontId="5" fillId="0" borderId="24" xfId="47" applyFont="1" applyBorder="1" applyAlignment="1">
      <alignment horizontal="center"/>
      <protection/>
    </xf>
    <xf numFmtId="0" fontId="5" fillId="0" borderId="24" xfId="47" applyFont="1" applyBorder="1">
      <alignment/>
      <protection/>
    </xf>
    <xf numFmtId="0" fontId="5" fillId="0" borderId="25" xfId="47" applyFont="1" applyBorder="1" applyAlignment="1">
      <alignment horizontal="center"/>
      <protection/>
    </xf>
    <xf numFmtId="0" fontId="5" fillId="0" borderId="25" xfId="47" applyFont="1" applyBorder="1">
      <alignment/>
      <protection/>
    </xf>
    <xf numFmtId="0" fontId="5" fillId="0" borderId="22" xfId="47" applyFont="1" applyBorder="1">
      <alignment/>
      <protection/>
    </xf>
    <xf numFmtId="0" fontId="5" fillId="0" borderId="26" xfId="47" applyFont="1" applyBorder="1">
      <alignment/>
      <protection/>
    </xf>
    <xf numFmtId="0" fontId="5" fillId="0" borderId="27" xfId="47" applyFont="1" applyBorder="1">
      <alignment/>
      <protection/>
    </xf>
    <xf numFmtId="172" fontId="5" fillId="0" borderId="25" xfId="47" applyNumberFormat="1" applyFont="1" applyBorder="1" applyAlignment="1">
      <alignment horizontal="center"/>
      <protection/>
    </xf>
    <xf numFmtId="1" fontId="5" fillId="0" borderId="25" xfId="47" applyNumberFormat="1" applyFont="1" applyBorder="1" applyAlignment="1">
      <alignment horizontal="center"/>
      <protection/>
    </xf>
    <xf numFmtId="0" fontId="5" fillId="0" borderId="28" xfId="47" applyFont="1" applyBorder="1">
      <alignment/>
      <protection/>
    </xf>
    <xf numFmtId="0" fontId="4" fillId="0" borderId="23" xfId="47" applyFont="1" applyBorder="1" applyAlignment="1">
      <alignment horizontal="left"/>
      <protection/>
    </xf>
    <xf numFmtId="0" fontId="4" fillId="0" borderId="20" xfId="47" applyFont="1" applyBorder="1" applyAlignment="1">
      <alignment horizontal="left"/>
      <protection/>
    </xf>
    <xf numFmtId="0" fontId="4" fillId="0" borderId="21" xfId="47" applyFont="1" applyBorder="1" applyAlignment="1">
      <alignment horizontal="left"/>
      <protection/>
    </xf>
    <xf numFmtId="0" fontId="5" fillId="0" borderId="28" xfId="47" applyFont="1" applyBorder="1" applyAlignment="1">
      <alignment horizontal="center"/>
      <protection/>
    </xf>
    <xf numFmtId="0" fontId="4" fillId="0" borderId="28" xfId="47" applyBorder="1" applyAlignment="1">
      <alignment horizontal="center"/>
      <protection/>
    </xf>
    <xf numFmtId="0" fontId="4" fillId="0" borderId="28" xfId="47" applyBorder="1">
      <alignment/>
      <protection/>
    </xf>
    <xf numFmtId="0" fontId="4" fillId="0" borderId="29" xfId="47" applyBorder="1">
      <alignment/>
      <protection/>
    </xf>
    <xf numFmtId="0" fontId="4" fillId="0" borderId="30" xfId="47" applyBorder="1">
      <alignment/>
      <protection/>
    </xf>
    <xf numFmtId="0" fontId="4" fillId="0" borderId="23" xfId="47" applyFont="1" applyBorder="1">
      <alignment/>
      <protection/>
    </xf>
    <xf numFmtId="0" fontId="4" fillId="0" borderId="21" xfId="47" applyFont="1" applyBorder="1">
      <alignment/>
      <protection/>
    </xf>
    <xf numFmtId="0" fontId="4" fillId="0" borderId="31" xfId="47" applyFont="1" applyBorder="1">
      <alignment/>
      <protection/>
    </xf>
    <xf numFmtId="0" fontId="4" fillId="0" borderId="32" xfId="47" applyBorder="1">
      <alignment/>
      <protection/>
    </xf>
    <xf numFmtId="0" fontId="4" fillId="0" borderId="21" xfId="47" applyFont="1" applyBorder="1">
      <alignment/>
      <protection/>
    </xf>
    <xf numFmtId="0" fontId="5" fillId="0" borderId="30" xfId="47" applyFont="1" applyBorder="1">
      <alignment/>
      <protection/>
    </xf>
    <xf numFmtId="0" fontId="0" fillId="0" borderId="0" xfId="0" applyAlignment="1" applyProtection="1">
      <alignment/>
      <protection locked="0"/>
    </xf>
    <xf numFmtId="172" fontId="4" fillId="33" borderId="33" xfId="47" applyNumberFormat="1" applyFill="1" applyBorder="1" applyProtection="1">
      <alignment/>
      <protection locked="0"/>
    </xf>
    <xf numFmtId="0" fontId="8" fillId="0" borderId="25" xfId="0" applyFont="1" applyBorder="1" applyAlignment="1">
      <alignment/>
    </xf>
    <xf numFmtId="0" fontId="0" fillId="0" borderId="0" xfId="0" applyFill="1" applyAlignment="1">
      <alignment horizontal="center"/>
    </xf>
    <xf numFmtId="0" fontId="0" fillId="0" borderId="0" xfId="0" applyAlignment="1">
      <alignment horizontal="center"/>
    </xf>
    <xf numFmtId="0" fontId="1" fillId="0" borderId="0" xfId="0" applyFont="1" applyAlignment="1">
      <alignment/>
    </xf>
    <xf numFmtId="0" fontId="1" fillId="0" borderId="34" xfId="0" applyFont="1" applyBorder="1" applyAlignment="1">
      <alignment wrapText="1"/>
    </xf>
    <xf numFmtId="0" fontId="0" fillId="33" borderId="34" xfId="0" applyFill="1" applyBorder="1" applyAlignment="1" applyProtection="1">
      <alignment horizontal="center" wrapText="1"/>
      <protection locked="0"/>
    </xf>
    <xf numFmtId="0" fontId="0" fillId="33" borderId="19" xfId="0" applyFill="1" applyBorder="1" applyAlignment="1" applyProtection="1">
      <alignment horizontal="center" wrapText="1"/>
      <protection locked="0"/>
    </xf>
    <xf numFmtId="0" fontId="0" fillId="33" borderId="10" xfId="0" applyFill="1" applyBorder="1" applyAlignment="1" applyProtection="1">
      <alignment horizontal="center" wrapText="1"/>
      <protection locked="0"/>
    </xf>
    <xf numFmtId="0" fontId="0" fillId="33" borderId="18" xfId="0" applyFill="1" applyBorder="1" applyAlignment="1" applyProtection="1">
      <alignment horizontal="center" wrapText="1"/>
      <protection locked="0"/>
    </xf>
    <xf numFmtId="0" fontId="0" fillId="33" borderId="16" xfId="0" applyFill="1" applyBorder="1" applyAlignment="1" applyProtection="1">
      <alignment horizontal="center" wrapText="1"/>
      <protection locked="0"/>
    </xf>
    <xf numFmtId="0" fontId="0" fillId="33" borderId="14" xfId="0" applyFill="1" applyBorder="1" applyAlignment="1" applyProtection="1">
      <alignment horizontal="center" wrapText="1"/>
      <protection locked="0"/>
    </xf>
    <xf numFmtId="0" fontId="0" fillId="0" borderId="10" xfId="0" applyFill="1" applyBorder="1" applyAlignment="1" applyProtection="1">
      <alignment horizontal="center" wrapText="1"/>
      <protection/>
    </xf>
    <xf numFmtId="0" fontId="0" fillId="0" borderId="35" xfId="0" applyBorder="1" applyAlignment="1" applyProtection="1">
      <alignment horizontal="center"/>
      <protection/>
    </xf>
    <xf numFmtId="0" fontId="2" fillId="0" borderId="20" xfId="0" applyFont="1" applyBorder="1" applyAlignment="1" applyProtection="1">
      <alignment/>
      <protection/>
    </xf>
    <xf numFmtId="0" fontId="3" fillId="0" borderId="36" xfId="0" applyFont="1" applyBorder="1" applyAlignment="1" applyProtection="1">
      <alignment/>
      <protection/>
    </xf>
    <xf numFmtId="0" fontId="0" fillId="0" borderId="37" xfId="0" applyBorder="1" applyAlignment="1" applyProtection="1">
      <alignment horizontal="center"/>
      <protection/>
    </xf>
    <xf numFmtId="0" fontId="0" fillId="0" borderId="25" xfId="0" applyFill="1" applyBorder="1" applyAlignment="1" applyProtection="1">
      <alignment horizontal="center" wrapText="1"/>
      <protection/>
    </xf>
    <xf numFmtId="0" fontId="0" fillId="0" borderId="18" xfId="0" applyFill="1" applyBorder="1" applyAlignment="1" applyProtection="1">
      <alignment horizontal="center" wrapText="1"/>
      <protection/>
    </xf>
    <xf numFmtId="0" fontId="5" fillId="0" borderId="20" xfId="47" applyFont="1" applyBorder="1" applyAlignment="1">
      <alignment horizontal="center"/>
      <protection/>
    </xf>
    <xf numFmtId="0" fontId="5" fillId="0" borderId="20" xfId="47" applyFont="1" applyBorder="1" applyAlignment="1">
      <alignment horizontal="left"/>
      <protection/>
    </xf>
    <xf numFmtId="0" fontId="5" fillId="0" borderId="38" xfId="47" applyFont="1" applyBorder="1" applyAlignment="1">
      <alignment horizontal="left"/>
      <protection/>
    </xf>
    <xf numFmtId="0" fontId="4" fillId="0" borderId="18" xfId="47" applyBorder="1" applyAlignment="1" applyProtection="1">
      <alignment horizontal="center"/>
      <protection locked="0"/>
    </xf>
    <xf numFmtId="0" fontId="0" fillId="0" borderId="0" xfId="55">
      <alignment/>
      <protection/>
    </xf>
    <xf numFmtId="0" fontId="0" fillId="0" borderId="0" xfId="55" applyFont="1" applyAlignment="1">
      <alignment horizontal="left"/>
      <protection/>
    </xf>
    <xf numFmtId="0" fontId="0" fillId="33" borderId="0" xfId="55" applyFill="1" applyProtection="1">
      <alignment/>
      <protection locked="0"/>
    </xf>
    <xf numFmtId="0" fontId="2" fillId="0" borderId="0" xfId="55" applyFont="1" applyProtection="1">
      <alignment/>
      <protection/>
    </xf>
    <xf numFmtId="0" fontId="0" fillId="0" borderId="0" xfId="55" applyProtection="1">
      <alignment/>
      <protection/>
    </xf>
    <xf numFmtId="0" fontId="2" fillId="0" borderId="18" xfId="55" applyFont="1" applyBorder="1" applyProtection="1">
      <alignment/>
      <protection/>
    </xf>
    <xf numFmtId="0" fontId="16" fillId="0" borderId="18" xfId="55" applyNumberFormat="1" applyFont="1" applyFill="1" applyBorder="1" applyAlignment="1" applyProtection="1">
      <alignment horizontal="left"/>
      <protection locked="0"/>
    </xf>
    <xf numFmtId="0" fontId="0" fillId="0" borderId="17" xfId="55" applyFont="1" applyBorder="1" applyAlignment="1" applyProtection="1">
      <alignment horizontal="right"/>
      <protection/>
    </xf>
    <xf numFmtId="0" fontId="16" fillId="33" borderId="17" xfId="55" applyNumberFormat="1" applyFont="1" applyFill="1" applyBorder="1" applyAlignment="1" applyProtection="1">
      <alignment horizontal="left"/>
      <protection locked="0"/>
    </xf>
    <xf numFmtId="0" fontId="0" fillId="0" borderId="19" xfId="55" applyFont="1" applyBorder="1" applyAlignment="1" applyProtection="1">
      <alignment horizontal="right"/>
      <protection/>
    </xf>
    <xf numFmtId="0" fontId="16" fillId="33" borderId="19" xfId="55" applyNumberFormat="1" applyFont="1" applyFill="1" applyBorder="1" applyAlignment="1" applyProtection="1">
      <alignment horizontal="left"/>
      <protection locked="0"/>
    </xf>
    <xf numFmtId="0" fontId="0" fillId="0" borderId="16" xfId="55" applyFont="1" applyBorder="1" applyAlignment="1" applyProtection="1">
      <alignment horizontal="right"/>
      <protection/>
    </xf>
    <xf numFmtId="0" fontId="16" fillId="33" borderId="16" xfId="55" applyNumberFormat="1" applyFont="1" applyFill="1" applyBorder="1" applyAlignment="1" applyProtection="1">
      <alignment horizontal="left"/>
      <protection locked="0"/>
    </xf>
    <xf numFmtId="0" fontId="16" fillId="33" borderId="19" xfId="55" applyNumberFormat="1" applyFont="1" applyFill="1" applyBorder="1" applyProtection="1">
      <alignment/>
      <protection locked="0"/>
    </xf>
    <xf numFmtId="0" fontId="0" fillId="0" borderId="15" xfId="55" applyFont="1" applyBorder="1" applyAlignment="1" applyProtection="1">
      <alignment horizontal="right"/>
      <protection/>
    </xf>
    <xf numFmtId="0" fontId="16" fillId="33" borderId="15" xfId="55" applyNumberFormat="1" applyFont="1" applyFill="1" applyBorder="1" applyProtection="1">
      <alignment/>
      <protection locked="0"/>
    </xf>
    <xf numFmtId="0" fontId="0" fillId="0" borderId="0" xfId="55" applyFont="1" applyBorder="1" applyProtection="1">
      <alignment/>
      <protection/>
    </xf>
    <xf numFmtId="0" fontId="16" fillId="0" borderId="0" xfId="55" applyFont="1" applyBorder="1" applyProtection="1">
      <alignment/>
      <protection/>
    </xf>
    <xf numFmtId="0" fontId="2" fillId="0" borderId="39" xfId="55" applyFont="1" applyBorder="1" applyProtection="1">
      <alignment/>
      <protection/>
    </xf>
    <xf numFmtId="0" fontId="16" fillId="0" borderId="39" xfId="55" applyFont="1" applyBorder="1" applyProtection="1">
      <alignment/>
      <protection/>
    </xf>
    <xf numFmtId="0" fontId="16" fillId="0" borderId="18" xfId="55" applyFont="1" applyFill="1" applyBorder="1" applyAlignment="1" applyProtection="1">
      <alignment horizontal="left"/>
      <protection locked="0"/>
    </xf>
    <xf numFmtId="0" fontId="16" fillId="33" borderId="17" xfId="55" applyFont="1" applyFill="1" applyBorder="1" applyAlignment="1" applyProtection="1">
      <alignment horizontal="left"/>
      <protection locked="0"/>
    </xf>
    <xf numFmtId="0" fontId="16" fillId="33" borderId="19" xfId="55" applyFont="1" applyFill="1" applyBorder="1" applyAlignment="1" applyProtection="1">
      <alignment horizontal="left"/>
      <protection locked="0"/>
    </xf>
    <xf numFmtId="0" fontId="16" fillId="33" borderId="16" xfId="55" applyFont="1" applyFill="1" applyBorder="1" applyAlignment="1" applyProtection="1">
      <alignment horizontal="left"/>
      <protection locked="0"/>
    </xf>
    <xf numFmtId="0" fontId="16" fillId="33" borderId="19" xfId="55" applyFont="1" applyFill="1" applyBorder="1" applyProtection="1">
      <alignment/>
      <protection locked="0"/>
    </xf>
    <xf numFmtId="0" fontId="16" fillId="33" borderId="15" xfId="55" applyFont="1" applyFill="1" applyBorder="1" applyProtection="1">
      <alignment/>
      <protection locked="0"/>
    </xf>
    <xf numFmtId="0" fontId="17" fillId="0" borderId="0" xfId="53" applyFont="1">
      <alignment/>
      <protection/>
    </xf>
    <xf numFmtId="0" fontId="7" fillId="0" borderId="0" xfId="53" applyFont="1">
      <alignment/>
      <protection/>
    </xf>
    <xf numFmtId="0" fontId="17" fillId="0" borderId="0" xfId="53" applyFont="1" applyBorder="1">
      <alignment/>
      <protection/>
    </xf>
    <xf numFmtId="1" fontId="0" fillId="33" borderId="34" xfId="0" applyNumberFormat="1" applyFill="1" applyBorder="1" applyAlignment="1" applyProtection="1">
      <alignment horizontal="center" wrapText="1"/>
      <protection locked="0"/>
    </xf>
    <xf numFmtId="0" fontId="0" fillId="0" borderId="21" xfId="0" applyFill="1" applyBorder="1" applyAlignment="1" applyProtection="1">
      <alignment horizontal="left"/>
      <protection locked="0"/>
    </xf>
    <xf numFmtId="0" fontId="9" fillId="0" borderId="21" xfId="47" applyFont="1" applyBorder="1" applyAlignment="1">
      <alignment horizontal="left"/>
      <protection/>
    </xf>
    <xf numFmtId="176" fontId="25" fillId="33" borderId="40" xfId="47" applyNumberFormat="1" applyFont="1" applyFill="1" applyBorder="1" applyProtection="1">
      <alignment/>
      <protection locked="0"/>
    </xf>
    <xf numFmtId="176" fontId="25" fillId="33" borderId="22" xfId="47" applyNumberFormat="1" applyFont="1" applyFill="1" applyBorder="1" applyProtection="1">
      <alignment/>
      <protection locked="0"/>
    </xf>
    <xf numFmtId="176" fontId="25" fillId="33" borderId="31" xfId="47" applyNumberFormat="1" applyFont="1" applyFill="1" applyBorder="1" applyProtection="1">
      <alignment/>
      <protection locked="0"/>
    </xf>
    <xf numFmtId="176" fontId="25" fillId="33" borderId="41" xfId="47" applyNumberFormat="1" applyFont="1" applyFill="1" applyBorder="1" applyProtection="1">
      <alignment/>
      <protection locked="0"/>
    </xf>
    <xf numFmtId="0" fontId="27" fillId="0" borderId="0" xfId="0" applyFont="1" applyAlignment="1" applyProtection="1">
      <alignment/>
      <protection locked="0"/>
    </xf>
    <xf numFmtId="0" fontId="28" fillId="0" borderId="0" xfId="47" applyFont="1" applyAlignment="1" applyProtection="1">
      <alignment horizontal="left"/>
      <protection locked="0"/>
    </xf>
    <xf numFmtId="172" fontId="4" fillId="0" borderId="19" xfId="47" applyNumberFormat="1" applyBorder="1" applyAlignment="1">
      <alignment horizontal="center"/>
      <protection/>
    </xf>
    <xf numFmtId="2" fontId="4" fillId="0" borderId="17" xfId="47" applyNumberFormat="1" applyBorder="1" applyAlignment="1">
      <alignment horizontal="center"/>
      <protection/>
    </xf>
    <xf numFmtId="2" fontId="4" fillId="0" borderId="15" xfId="47" applyNumberFormat="1" applyBorder="1" applyAlignment="1">
      <alignment horizontal="center"/>
      <protection/>
    </xf>
    <xf numFmtId="177" fontId="4" fillId="0" borderId="15" xfId="47" applyNumberFormat="1" applyBorder="1" applyAlignment="1">
      <alignment horizontal="center"/>
      <protection/>
    </xf>
    <xf numFmtId="2" fontId="4" fillId="0" borderId="19" xfId="47" applyNumberFormat="1" applyBorder="1" applyAlignment="1">
      <alignment horizontal="center"/>
      <protection/>
    </xf>
    <xf numFmtId="0" fontId="5" fillId="0" borderId="0" xfId="47" applyFont="1" applyProtection="1">
      <alignment/>
      <protection hidden="1"/>
    </xf>
    <xf numFmtId="0" fontId="4" fillId="0" borderId="0" xfId="47" applyProtection="1">
      <alignment/>
      <protection hidden="1"/>
    </xf>
    <xf numFmtId="174" fontId="4" fillId="0" borderId="0" xfId="47" applyNumberFormat="1" applyProtection="1">
      <alignment/>
      <protection hidden="1"/>
    </xf>
    <xf numFmtId="172" fontId="4" fillId="0" borderId="0" xfId="47" applyNumberFormat="1" applyProtection="1">
      <alignment/>
      <protection hidden="1"/>
    </xf>
    <xf numFmtId="184" fontId="4" fillId="0" borderId="14" xfId="47" applyNumberFormat="1" applyBorder="1" applyAlignment="1">
      <alignment horizontal="center"/>
      <protection/>
    </xf>
    <xf numFmtId="185" fontId="16" fillId="33" borderId="34" xfId="55" applyNumberFormat="1" applyFont="1" applyFill="1" applyBorder="1" applyAlignment="1" applyProtection="1">
      <alignment horizontal="left"/>
      <protection locked="0"/>
    </xf>
    <xf numFmtId="186" fontId="16" fillId="33" borderId="34" xfId="55" applyNumberFormat="1" applyFont="1" applyFill="1" applyBorder="1" applyAlignment="1" applyProtection="1">
      <alignment horizontal="left"/>
      <protection locked="0"/>
    </xf>
    <xf numFmtId="0" fontId="3" fillId="0" borderId="0" xfId="0" applyFont="1" applyAlignment="1">
      <alignment horizontal="left" indent="11"/>
    </xf>
    <xf numFmtId="0" fontId="0" fillId="0" borderId="0" xfId="0" applyAlignment="1" applyProtection="1">
      <alignment horizontal="right" vertical="center"/>
      <protection locked="0"/>
    </xf>
    <xf numFmtId="0" fontId="0" fillId="33" borderId="0" xfId="0" applyFill="1" applyAlignment="1" applyProtection="1">
      <alignment horizontal="right" vertical="center"/>
      <protection locked="0"/>
    </xf>
    <xf numFmtId="0" fontId="2" fillId="0" borderId="34" xfId="55" applyFont="1" applyBorder="1" applyAlignment="1" applyProtection="1">
      <alignment horizontal="right"/>
      <protection/>
    </xf>
    <xf numFmtId="0" fontId="2" fillId="0" borderId="25" xfId="55" applyFont="1" applyBorder="1" applyAlignment="1" applyProtection="1">
      <alignment horizontal="right"/>
      <protection/>
    </xf>
    <xf numFmtId="0" fontId="2" fillId="0" borderId="19" xfId="55" applyFont="1" applyBorder="1" applyAlignment="1" applyProtection="1">
      <alignment horizontal="right"/>
      <protection/>
    </xf>
    <xf numFmtId="2" fontId="4" fillId="0" borderId="18" xfId="47" applyNumberFormat="1" applyBorder="1" applyAlignment="1">
      <alignment horizontal="center"/>
      <protection/>
    </xf>
    <xf numFmtId="172" fontId="4" fillId="0" borderId="18" xfId="47" applyNumberFormat="1" applyBorder="1" applyAlignment="1">
      <alignment horizontal="center"/>
      <protection/>
    </xf>
    <xf numFmtId="0" fontId="26" fillId="33" borderId="0" xfId="47" applyFont="1" applyFill="1" applyBorder="1" applyAlignment="1" applyProtection="1">
      <alignment horizontal="center"/>
      <protection locked="0"/>
    </xf>
    <xf numFmtId="0" fontId="26" fillId="33" borderId="42" xfId="47" applyFont="1" applyFill="1" applyBorder="1" applyAlignment="1" applyProtection="1">
      <alignment horizontal="center"/>
      <protection locked="0"/>
    </xf>
    <xf numFmtId="0" fontId="26" fillId="33" borderId="43" xfId="47" applyFont="1" applyFill="1" applyBorder="1" applyAlignment="1" applyProtection="1">
      <alignment horizontal="center"/>
      <protection locked="0"/>
    </xf>
    <xf numFmtId="0" fontId="26" fillId="33" borderId="44" xfId="47" applyFont="1" applyFill="1" applyBorder="1" applyAlignment="1" applyProtection="1">
      <alignment horizontal="center"/>
      <protection locked="0"/>
    </xf>
    <xf numFmtId="0" fontId="26" fillId="33" borderId="45" xfId="47" applyFont="1" applyFill="1" applyBorder="1" applyAlignment="1" applyProtection="1">
      <alignment horizontal="center"/>
      <protection locked="0"/>
    </xf>
    <xf numFmtId="0" fontId="26" fillId="33" borderId="46" xfId="47" applyFont="1" applyFill="1" applyBorder="1" applyAlignment="1" applyProtection="1">
      <alignment horizontal="center"/>
      <protection locked="0"/>
    </xf>
    <xf numFmtId="172" fontId="4" fillId="0" borderId="0" xfId="47" applyNumberFormat="1" applyFont="1" applyProtection="1">
      <alignment/>
      <protection locked="0"/>
    </xf>
    <xf numFmtId="0" fontId="32" fillId="0" borderId="0" xfId="46" applyFont="1" applyAlignment="1">
      <alignment horizontal="center" wrapText="1"/>
      <protection/>
    </xf>
    <xf numFmtId="0" fontId="4" fillId="0" borderId="0" xfId="46">
      <alignment/>
      <protection/>
    </xf>
    <xf numFmtId="0" fontId="33" fillId="0" borderId="0" xfId="46" applyFont="1" applyAlignment="1">
      <alignment wrapText="1"/>
      <protection/>
    </xf>
    <xf numFmtId="0" fontId="34" fillId="0" borderId="0" xfId="46" applyFont="1" applyAlignment="1">
      <alignment horizontal="center" wrapText="1"/>
      <protection/>
    </xf>
    <xf numFmtId="0" fontId="35" fillId="0" borderId="0" xfId="46" applyFont="1" applyAlignment="1">
      <alignment horizontal="center"/>
      <protection/>
    </xf>
    <xf numFmtId="0" fontId="36" fillId="0" borderId="0" xfId="46" applyFont="1" applyAlignment="1">
      <alignment wrapText="1"/>
      <protection/>
    </xf>
    <xf numFmtId="0" fontId="36" fillId="0" borderId="0" xfId="46" applyFont="1">
      <alignment/>
      <protection/>
    </xf>
    <xf numFmtId="0" fontId="4" fillId="0" borderId="0" xfId="46" applyFill="1">
      <alignment/>
      <protection/>
    </xf>
    <xf numFmtId="16" fontId="36" fillId="0" borderId="0" xfId="46" applyNumberFormat="1" applyFont="1" applyFill="1" applyAlignment="1">
      <alignment horizontal="justify" vertical="top" wrapText="1"/>
      <protection/>
    </xf>
    <xf numFmtId="0" fontId="35" fillId="0" borderId="0" xfId="46" applyFont="1" applyAlignment="1">
      <alignment horizontal="left" vertical="center"/>
      <protection/>
    </xf>
    <xf numFmtId="0" fontId="35" fillId="0" borderId="0" xfId="0" applyFont="1" applyAlignment="1">
      <alignment/>
    </xf>
    <xf numFmtId="0" fontId="35" fillId="0" borderId="0" xfId="0" applyFont="1" applyAlignment="1">
      <alignment vertical="top"/>
    </xf>
    <xf numFmtId="0" fontId="0" fillId="0" borderId="0" xfId="0" applyAlignment="1">
      <alignment wrapText="1"/>
    </xf>
    <xf numFmtId="0" fontId="4" fillId="33" borderId="0" xfId="46" applyFill="1" applyAlignment="1" applyProtection="1">
      <alignment horizontal="justify" vertical="top" wrapText="1"/>
      <protection locked="0"/>
    </xf>
    <xf numFmtId="0" fontId="4" fillId="33" borderId="0" xfId="46" applyFill="1" applyAlignment="1" applyProtection="1">
      <alignment wrapText="1"/>
      <protection locked="0"/>
    </xf>
    <xf numFmtId="0" fontId="0" fillId="33" borderId="0" xfId="0" applyFill="1" applyAlignment="1" applyProtection="1">
      <alignment wrapText="1"/>
      <protection locked="0"/>
    </xf>
    <xf numFmtId="0" fontId="30" fillId="0" borderId="0" xfId="0" applyFont="1" applyAlignment="1">
      <alignment horizontal="justify" vertical="center" wrapText="1"/>
    </xf>
    <xf numFmtId="0" fontId="4" fillId="0" borderId="0" xfId="46" applyFill="1" applyAlignment="1" applyProtection="1">
      <alignment horizontal="justify" vertical="top" wrapText="1"/>
      <protection/>
    </xf>
    <xf numFmtId="0" fontId="4" fillId="0" borderId="0" xfId="46" applyFill="1" applyAlignment="1" applyProtection="1">
      <alignment wrapText="1"/>
      <protection/>
    </xf>
    <xf numFmtId="0" fontId="16" fillId="33" borderId="34" xfId="55" applyNumberFormat="1" applyFont="1" applyFill="1" applyBorder="1" applyAlignment="1" applyProtection="1">
      <alignment horizontal="left" wrapText="1"/>
      <protection locked="0"/>
    </xf>
    <xf numFmtId="0" fontId="16" fillId="33" borderId="34" xfId="55" applyFont="1" applyFill="1" applyBorder="1" applyAlignment="1" applyProtection="1">
      <alignment horizontal="left" wrapText="1"/>
      <protection locked="0"/>
    </xf>
    <xf numFmtId="0" fontId="8" fillId="0" borderId="25" xfId="45" applyFont="1" applyBorder="1">
      <alignment/>
      <protection/>
    </xf>
    <xf numFmtId="0" fontId="0" fillId="0" borderId="25" xfId="45" applyFill="1" applyBorder="1" applyAlignment="1" applyProtection="1">
      <alignment horizontal="center" wrapText="1"/>
      <protection/>
    </xf>
    <xf numFmtId="188" fontId="7" fillId="0" borderId="47" xfId="54" applyNumberFormat="1" applyFont="1" applyFill="1" applyBorder="1" applyAlignment="1" applyProtection="1">
      <alignment horizontal="center" wrapText="1"/>
      <protection locked="0"/>
    </xf>
    <xf numFmtId="188" fontId="7" fillId="0" borderId="48" xfId="54" applyNumberFormat="1" applyFont="1" applyFill="1" applyBorder="1" applyAlignment="1" applyProtection="1">
      <alignment horizontal="center" wrapText="1"/>
      <protection locked="0"/>
    </xf>
    <xf numFmtId="0" fontId="4" fillId="0" borderId="0" xfId="54" applyAlignment="1" applyProtection="1">
      <alignment horizontal="center"/>
      <protection locked="0"/>
    </xf>
    <xf numFmtId="0" fontId="4" fillId="0" borderId="0" xfId="54" applyProtection="1">
      <alignment/>
      <protection locked="0"/>
    </xf>
    <xf numFmtId="16" fontId="36" fillId="0" borderId="0" xfId="46" applyNumberFormat="1" applyFont="1" applyAlignment="1">
      <alignment horizontal="left" vertical="center" wrapText="1"/>
      <protection/>
    </xf>
    <xf numFmtId="0" fontId="0" fillId="0" borderId="17" xfId="0" applyBorder="1" applyAlignment="1" applyProtection="1">
      <alignment horizontal="center"/>
      <protection/>
    </xf>
    <xf numFmtId="0" fontId="4" fillId="0" borderId="17" xfId="0" applyFont="1" applyBorder="1" applyAlignment="1" applyProtection="1">
      <alignment horizontal="left"/>
      <protection/>
    </xf>
    <xf numFmtId="0" fontId="0" fillId="0" borderId="19" xfId="0" applyBorder="1" applyAlignment="1" applyProtection="1">
      <alignment horizontal="center"/>
      <protection/>
    </xf>
    <xf numFmtId="0" fontId="4" fillId="0" borderId="19" xfId="0" applyFont="1" applyBorder="1" applyAlignment="1" applyProtection="1">
      <alignment horizontal="left"/>
      <protection/>
    </xf>
    <xf numFmtId="0" fontId="0" fillId="0" borderId="49" xfId="0" applyBorder="1" applyAlignment="1" applyProtection="1">
      <alignment horizontal="center"/>
      <protection/>
    </xf>
    <xf numFmtId="0" fontId="4" fillId="0" borderId="16" xfId="0" applyFont="1" applyBorder="1" applyAlignment="1" applyProtection="1">
      <alignment horizontal="left"/>
      <protection/>
    </xf>
    <xf numFmtId="0" fontId="0" fillId="0" borderId="50" xfId="0" applyBorder="1" applyAlignment="1" applyProtection="1">
      <alignment horizontal="center"/>
      <protection/>
    </xf>
    <xf numFmtId="0" fontId="4" fillId="0" borderId="10" xfId="47" applyFont="1" applyBorder="1" applyAlignment="1" applyProtection="1">
      <alignment horizontal="left"/>
      <protection/>
    </xf>
    <xf numFmtId="0" fontId="16" fillId="0" borderId="0" xfId="55" applyFont="1">
      <alignment/>
      <protection/>
    </xf>
    <xf numFmtId="0" fontId="0" fillId="0" borderId="0" xfId="55" applyFont="1" applyProtection="1">
      <alignment/>
      <protection/>
    </xf>
    <xf numFmtId="0" fontId="16" fillId="0" borderId="0" xfId="55" applyFont="1" applyProtection="1">
      <alignment/>
      <protection/>
    </xf>
    <xf numFmtId="0" fontId="0" fillId="0" borderId="0" xfId="55" applyFont="1" applyFill="1" applyBorder="1" applyAlignment="1" applyProtection="1">
      <alignment horizontal="right"/>
      <protection/>
    </xf>
    <xf numFmtId="0" fontId="16" fillId="0" borderId="0" xfId="55" applyFont="1" applyFill="1" applyBorder="1" applyProtection="1">
      <alignment/>
      <protection/>
    </xf>
    <xf numFmtId="172" fontId="4" fillId="0" borderId="17" xfId="47" applyNumberFormat="1" applyFont="1" applyBorder="1" applyAlignment="1">
      <alignment horizontal="center"/>
      <protection/>
    </xf>
    <xf numFmtId="172" fontId="4" fillId="0" borderId="15" xfId="47" applyNumberFormat="1" applyFont="1" applyBorder="1" applyAlignment="1">
      <alignment horizontal="center"/>
      <protection/>
    </xf>
    <xf numFmtId="1" fontId="4" fillId="0" borderId="15" xfId="47" applyNumberFormat="1" applyBorder="1" applyAlignment="1">
      <alignment horizontal="center"/>
      <protection/>
    </xf>
    <xf numFmtId="0" fontId="8" fillId="0" borderId="18" xfId="0" applyFont="1" applyBorder="1" applyAlignment="1">
      <alignment horizontal="left"/>
    </xf>
    <xf numFmtId="0" fontId="0" fillId="0" borderId="18" xfId="0" applyFill="1" applyBorder="1" applyAlignment="1" applyProtection="1">
      <alignment horizontal="center" wrapText="1"/>
      <protection locked="0"/>
    </xf>
    <xf numFmtId="0" fontId="94" fillId="33" borderId="0" xfId="0" applyFont="1" applyFill="1" applyAlignment="1" applyProtection="1">
      <alignment wrapText="1"/>
      <protection locked="0"/>
    </xf>
    <xf numFmtId="0" fontId="0" fillId="0" borderId="0" xfId="0" applyAlignment="1" applyProtection="1">
      <alignment horizontal="right" vertical="top"/>
      <protection locked="0"/>
    </xf>
    <xf numFmtId="0" fontId="0" fillId="0" borderId="0" xfId="0" applyAlignment="1" applyProtection="1">
      <alignment horizontal="left" vertical="center"/>
      <protection locked="0"/>
    </xf>
    <xf numFmtId="0" fontId="4" fillId="0" borderId="0" xfId="42">
      <alignment/>
      <protection/>
    </xf>
    <xf numFmtId="0" fontId="6" fillId="0" borderId="0" xfId="42" applyFont="1">
      <alignment/>
      <protection/>
    </xf>
    <xf numFmtId="0" fontId="4" fillId="34" borderId="0" xfId="47" applyFill="1" applyBorder="1" applyAlignment="1">
      <alignment horizontal="center"/>
      <protection/>
    </xf>
    <xf numFmtId="172" fontId="4" fillId="34" borderId="0" xfId="47" applyNumberFormat="1" applyFill="1" applyBorder="1" applyAlignment="1">
      <alignment horizontal="center"/>
      <protection/>
    </xf>
    <xf numFmtId="1" fontId="4" fillId="34" borderId="0" xfId="47" applyNumberFormat="1" applyFill="1" applyBorder="1" applyAlignment="1">
      <alignment horizontal="center"/>
      <protection/>
    </xf>
    <xf numFmtId="0" fontId="5" fillId="34" borderId="39" xfId="47" applyFont="1" applyFill="1" applyBorder="1" applyAlignment="1">
      <alignment horizontal="center"/>
      <protection/>
    </xf>
    <xf numFmtId="172" fontId="5" fillId="34" borderId="39" xfId="47" applyNumberFormat="1" applyFont="1" applyFill="1" applyBorder="1" applyAlignment="1">
      <alignment horizontal="center"/>
      <protection/>
    </xf>
    <xf numFmtId="1" fontId="5" fillId="34" borderId="39" xfId="47" applyNumberFormat="1" applyFont="1" applyFill="1" applyBorder="1" applyAlignment="1">
      <alignment horizontal="center"/>
      <protection/>
    </xf>
    <xf numFmtId="172" fontId="4" fillId="34" borderId="0" xfId="47" applyNumberFormat="1" applyFill="1" applyBorder="1" applyAlignment="1" applyProtection="1">
      <alignment horizontal="center"/>
      <protection locked="0"/>
    </xf>
    <xf numFmtId="0" fontId="5" fillId="0" borderId="18" xfId="47" applyFont="1" applyBorder="1">
      <alignment/>
      <protection/>
    </xf>
    <xf numFmtId="1" fontId="4" fillId="0" borderId="18" xfId="47" applyNumberFormat="1" applyBorder="1" applyAlignment="1">
      <alignment horizontal="center"/>
      <protection/>
    </xf>
    <xf numFmtId="0" fontId="0" fillId="0" borderId="0" xfId="55" applyFont="1" applyBorder="1" applyAlignment="1" applyProtection="1">
      <alignment horizontal="right"/>
      <protection/>
    </xf>
    <xf numFmtId="0" fontId="2" fillId="0" borderId="18" xfId="55" applyFont="1" applyBorder="1" applyAlignment="1" applyProtection="1">
      <alignment horizontal="left"/>
      <protection/>
    </xf>
    <xf numFmtId="0" fontId="16" fillId="35" borderId="18" xfId="55" applyFont="1" applyFill="1" applyBorder="1" applyAlignment="1" applyProtection="1">
      <alignment horizontal="left" wrapText="1"/>
      <protection locked="0"/>
    </xf>
    <xf numFmtId="0" fontId="2" fillId="0" borderId="15" xfId="55" applyFont="1" applyBorder="1" applyAlignment="1" applyProtection="1">
      <alignment horizontal="left"/>
      <protection/>
    </xf>
    <xf numFmtId="0" fontId="16" fillId="35" borderId="15" xfId="55" applyFont="1" applyFill="1" applyBorder="1" applyAlignment="1" applyProtection="1">
      <alignment horizontal="left"/>
      <protection locked="0"/>
    </xf>
    <xf numFmtId="0" fontId="16" fillId="0" borderId="0" xfId="55" applyNumberFormat="1" applyFont="1" applyFill="1" applyBorder="1" applyAlignment="1" applyProtection="1">
      <alignment horizontal="left"/>
      <protection/>
    </xf>
    <xf numFmtId="0" fontId="0" fillId="0" borderId="0" xfId="0"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center" wrapText="1"/>
      <protection/>
    </xf>
    <xf numFmtId="0" fontId="4" fillId="34" borderId="20" xfId="47" applyFill="1" applyBorder="1">
      <alignment/>
      <protection/>
    </xf>
    <xf numFmtId="0" fontId="5" fillId="34" borderId="31" xfId="47" applyFont="1" applyFill="1" applyBorder="1">
      <alignment/>
      <protection/>
    </xf>
    <xf numFmtId="173" fontId="4" fillId="33" borderId="51" xfId="47" applyNumberFormat="1" applyFont="1" applyFill="1" applyBorder="1" applyProtection="1">
      <alignment/>
      <protection locked="0"/>
    </xf>
    <xf numFmtId="0" fontId="44" fillId="0" borderId="50" xfId="0" applyFont="1" applyBorder="1" applyAlignment="1">
      <alignment horizontal="right"/>
    </xf>
    <xf numFmtId="0" fontId="44" fillId="0" borderId="20" xfId="0" applyFont="1" applyBorder="1" applyAlignment="1">
      <alignment horizontal="right"/>
    </xf>
    <xf numFmtId="0" fontId="44" fillId="0" borderId="21" xfId="0" applyFont="1" applyBorder="1" applyAlignment="1">
      <alignment/>
    </xf>
    <xf numFmtId="0" fontId="44" fillId="0" borderId="20" xfId="0" applyFont="1" applyBorder="1" applyAlignment="1" applyProtection="1">
      <alignment horizontal="right"/>
      <protection/>
    </xf>
    <xf numFmtId="0" fontId="44" fillId="0" borderId="50" xfId="0" applyFont="1" applyBorder="1" applyAlignment="1" applyProtection="1">
      <alignment horizontal="right"/>
      <protection/>
    </xf>
    <xf numFmtId="0" fontId="44" fillId="0" borderId="19" xfId="0" applyFont="1" applyBorder="1" applyAlignment="1">
      <alignment horizontal="right"/>
    </xf>
    <xf numFmtId="0" fontId="44" fillId="0" borderId="16" xfId="0" applyFont="1" applyBorder="1" applyAlignment="1">
      <alignment horizontal="right"/>
    </xf>
    <xf numFmtId="0" fontId="44" fillId="0" borderId="19" xfId="0" applyFont="1" applyBorder="1" applyAlignment="1">
      <alignment horizontal="right" wrapText="1"/>
    </xf>
    <xf numFmtId="0" fontId="44" fillId="0" borderId="17" xfId="0" applyFont="1" applyBorder="1" applyAlignment="1">
      <alignment horizontal="right" wrapText="1"/>
    </xf>
    <xf numFmtId="0" fontId="44" fillId="0" borderId="50" xfId="0" applyFont="1" applyBorder="1" applyAlignment="1">
      <alignment horizontal="right" wrapText="1"/>
    </xf>
    <xf numFmtId="0" fontId="44" fillId="0" borderId="20" xfId="0" applyFont="1" applyBorder="1" applyAlignment="1">
      <alignment horizontal="right" shrinkToFit="1"/>
    </xf>
    <xf numFmtId="0" fontId="44" fillId="0" borderId="50" xfId="0" applyFont="1" applyBorder="1" applyAlignment="1">
      <alignment horizontal="right" shrinkToFit="1"/>
    </xf>
    <xf numFmtId="0" fontId="44" fillId="0" borderId="34" xfId="0" applyFont="1" applyBorder="1" applyAlignment="1">
      <alignment horizontal="right"/>
    </xf>
    <xf numFmtId="0" fontId="44" fillId="0" borderId="34" xfId="0" applyFont="1" applyBorder="1" applyAlignment="1">
      <alignment horizontal="right" wrapText="1"/>
    </xf>
    <xf numFmtId="0" fontId="44" fillId="0" borderId="19" xfId="0" applyFont="1" applyBorder="1" applyAlignment="1">
      <alignment horizontal="right"/>
    </xf>
    <xf numFmtId="0" fontId="44" fillId="0" borderId="14" xfId="0" applyFont="1" applyBorder="1" applyAlignment="1">
      <alignment horizontal="right"/>
    </xf>
    <xf numFmtId="0" fontId="44" fillId="0" borderId="19" xfId="45" applyFont="1" applyBorder="1" applyAlignment="1">
      <alignment horizontal="right"/>
      <protection/>
    </xf>
    <xf numFmtId="0" fontId="44" fillId="0" borderId="14" xfId="45" applyFont="1" applyBorder="1" applyAlignment="1">
      <alignment horizontal="right"/>
      <protection/>
    </xf>
    <xf numFmtId="0" fontId="0" fillId="0" borderId="25" xfId="55" applyFont="1" applyBorder="1" applyAlignment="1" applyProtection="1">
      <alignment horizontal="right"/>
      <protection/>
    </xf>
    <xf numFmtId="0" fontId="0" fillId="0" borderId="34" xfId="55" applyFont="1" applyBorder="1" applyAlignment="1" applyProtection="1">
      <alignment horizontal="right"/>
      <protection/>
    </xf>
    <xf numFmtId="0" fontId="0" fillId="0" borderId="15" xfId="0" applyBorder="1" applyAlignment="1" applyProtection="1">
      <alignment horizontal="center"/>
      <protection/>
    </xf>
    <xf numFmtId="0" fontId="4" fillId="0" borderId="15" xfId="0" applyFont="1" applyBorder="1" applyAlignment="1" applyProtection="1">
      <alignment horizontal="left"/>
      <protection/>
    </xf>
    <xf numFmtId="0" fontId="0" fillId="0" borderId="20" xfId="0" applyBorder="1" applyAlignment="1" applyProtection="1">
      <alignment horizontal="center"/>
      <protection/>
    </xf>
    <xf numFmtId="0" fontId="95" fillId="34" borderId="39" xfId="54" applyFont="1" applyFill="1" applyBorder="1" applyAlignment="1">
      <alignment/>
      <protection/>
    </xf>
    <xf numFmtId="0" fontId="95" fillId="34" borderId="39" xfId="54" applyFont="1" applyFill="1" applyBorder="1" applyAlignment="1" applyProtection="1">
      <alignment/>
      <protection locked="0"/>
    </xf>
    <xf numFmtId="0" fontId="46" fillId="0" borderId="34" xfId="0" applyFont="1" applyBorder="1" applyAlignment="1">
      <alignment horizontal="right" vertical="top" wrapText="1"/>
    </xf>
    <xf numFmtId="0" fontId="8" fillId="0" borderId="14" xfId="45" applyFont="1" applyBorder="1" applyAlignment="1">
      <alignment horizontal="left"/>
      <protection/>
    </xf>
    <xf numFmtId="0" fontId="44" fillId="0" borderId="34" xfId="0" applyFont="1" applyBorder="1" applyAlignment="1">
      <alignment horizontal="right" wrapText="1"/>
    </xf>
    <xf numFmtId="0" fontId="46" fillId="0" borderId="21" xfId="47" applyFont="1" applyBorder="1" applyAlignment="1">
      <alignment horizontal="right" wrapText="1"/>
      <protection/>
    </xf>
    <xf numFmtId="0" fontId="8" fillId="0" borderId="21" xfId="0" applyFont="1" applyBorder="1" applyAlignment="1">
      <alignment/>
    </xf>
    <xf numFmtId="0" fontId="44" fillId="0" borderId="21" xfId="0" applyFont="1" applyBorder="1" applyAlignment="1">
      <alignment horizontal="right"/>
    </xf>
    <xf numFmtId="0" fontId="44" fillId="0" borderId="21" xfId="0" applyFont="1" applyBorder="1" applyAlignment="1">
      <alignment horizontal="right" wrapText="1"/>
    </xf>
    <xf numFmtId="0" fontId="35" fillId="0" borderId="0" xfId="0" applyFont="1" applyAlignment="1">
      <alignment wrapText="1"/>
    </xf>
    <xf numFmtId="2" fontId="0" fillId="0" borderId="34" xfId="0" applyNumberFormat="1" applyBorder="1" applyAlignment="1">
      <alignment horizontal="center"/>
    </xf>
    <xf numFmtId="0" fontId="8" fillId="0" borderId="18" xfId="0" applyFont="1" applyBorder="1" applyAlignment="1">
      <alignment horizontal="left"/>
    </xf>
    <xf numFmtId="0" fontId="44" fillId="0" borderId="10" xfId="0" applyFont="1" applyBorder="1" applyAlignment="1">
      <alignment horizontal="right" wrapText="1"/>
    </xf>
    <xf numFmtId="0" fontId="0" fillId="0" borderId="52" xfId="0" applyBorder="1" applyAlignment="1">
      <alignment horizontal="center" vertical="center"/>
    </xf>
    <xf numFmtId="0" fontId="0" fillId="0" borderId="51" xfId="0" applyBorder="1" applyAlignment="1">
      <alignment horizontal="center" vertical="center"/>
    </xf>
    <xf numFmtId="0" fontId="5" fillId="0" borderId="16" xfId="47" applyFont="1" applyBorder="1">
      <alignment/>
      <protection/>
    </xf>
    <xf numFmtId="0" fontId="4" fillId="33" borderId="16" xfId="47" applyFill="1" applyBorder="1" applyAlignment="1" applyProtection="1">
      <alignment horizontal="center"/>
      <protection locked="0"/>
    </xf>
    <xf numFmtId="2" fontId="4" fillId="0" borderId="16" xfId="47" applyNumberFormat="1" applyBorder="1" applyAlignment="1">
      <alignment horizontal="center"/>
      <protection/>
    </xf>
    <xf numFmtId="172" fontId="4" fillId="0" borderId="16" xfId="47" applyNumberFormat="1" applyBorder="1" applyAlignment="1">
      <alignment horizontal="center"/>
      <protection/>
    </xf>
    <xf numFmtId="1" fontId="4" fillId="0" borderId="16" xfId="47" applyNumberFormat="1" applyBorder="1" applyAlignment="1">
      <alignment horizontal="center"/>
      <protection/>
    </xf>
    <xf numFmtId="0" fontId="4" fillId="0" borderId="19" xfId="47" applyBorder="1" applyAlignment="1" applyProtection="1">
      <alignment horizontal="center"/>
      <protection locked="0"/>
    </xf>
    <xf numFmtId="49" fontId="0" fillId="36" borderId="34" xfId="0" applyNumberFormat="1" applyFill="1" applyBorder="1" applyAlignment="1" applyProtection="1">
      <alignment horizontal="left" vertical="top" wrapText="1"/>
      <protection locked="0"/>
    </xf>
    <xf numFmtId="10" fontId="0" fillId="33" borderId="16" xfId="61" applyNumberFormat="1" applyFont="1" applyFill="1" applyBorder="1" applyAlignment="1" applyProtection="1">
      <alignment horizontal="center" wrapText="1"/>
      <protection locked="0"/>
    </xf>
    <xf numFmtId="0" fontId="0" fillId="0" borderId="0" xfId="0" applyFont="1" applyAlignment="1" applyProtection="1">
      <alignment/>
      <protection/>
    </xf>
    <xf numFmtId="0" fontId="0" fillId="33" borderId="19" xfId="0" applyFont="1" applyFill="1" applyBorder="1" applyAlignment="1" applyProtection="1">
      <alignment horizontal="center" wrapText="1"/>
      <protection locked="0"/>
    </xf>
    <xf numFmtId="49" fontId="0" fillId="33" borderId="14" xfId="0" applyNumberFormat="1" applyFill="1" applyBorder="1" applyAlignment="1" applyProtection="1">
      <alignment horizontal="center" wrapText="1"/>
      <protection locked="0"/>
    </xf>
    <xf numFmtId="0" fontId="49" fillId="37" borderId="53" xfId="57" applyFont="1" applyFill="1" applyBorder="1" applyAlignment="1">
      <alignment horizontal="center"/>
      <protection/>
    </xf>
    <xf numFmtId="0" fontId="49" fillId="0" borderId="54" xfId="57" applyFont="1" applyFill="1" applyBorder="1" applyAlignment="1">
      <alignment horizontal="right" wrapText="1"/>
      <protection/>
    </xf>
    <xf numFmtId="0" fontId="49" fillId="0" borderId="54" xfId="57" applyFont="1" applyFill="1" applyBorder="1" applyAlignment="1">
      <alignment wrapText="1"/>
      <protection/>
    </xf>
    <xf numFmtId="0" fontId="96" fillId="38" borderId="55" xfId="0" applyFont="1" applyFill="1" applyBorder="1" applyAlignment="1">
      <alignment horizontal="center" vertical="center" wrapText="1"/>
    </xf>
    <xf numFmtId="0" fontId="4" fillId="0" borderId="0" xfId="44">
      <alignment/>
      <protection/>
    </xf>
    <xf numFmtId="0" fontId="96" fillId="0" borderId="55" xfId="0" applyFont="1" applyFill="1" applyBorder="1" applyAlignment="1">
      <alignment horizontal="center" vertical="center" wrapText="1"/>
    </xf>
    <xf numFmtId="0" fontId="97" fillId="39" borderId="55" xfId="0" applyFont="1" applyFill="1" applyBorder="1" applyAlignment="1">
      <alignment vertical="center" wrapText="1"/>
    </xf>
    <xf numFmtId="0" fontId="48" fillId="0" borderId="54" xfId="49" applyFont="1" applyFill="1" applyBorder="1" applyAlignment="1">
      <alignment wrapText="1"/>
      <protection/>
    </xf>
    <xf numFmtId="0" fontId="49" fillId="0" borderId="54" xfId="50" applyFont="1" applyFill="1" applyBorder="1" applyAlignment="1">
      <alignment wrapText="1"/>
      <protection/>
    </xf>
    <xf numFmtId="0" fontId="4" fillId="0" borderId="19" xfId="47" applyFont="1" applyBorder="1" applyAlignment="1" applyProtection="1">
      <alignment horizontal="center"/>
      <protection locked="0"/>
    </xf>
    <xf numFmtId="0" fontId="4" fillId="33" borderId="15" xfId="47" applyFont="1" applyFill="1" applyBorder="1" applyAlignment="1" applyProtection="1">
      <alignment horizontal="center"/>
      <protection locked="0"/>
    </xf>
    <xf numFmtId="173" fontId="4" fillId="33" borderId="46" xfId="47" applyNumberFormat="1" applyFont="1" applyFill="1" applyBorder="1" applyProtection="1">
      <alignment/>
      <protection locked="0"/>
    </xf>
    <xf numFmtId="0" fontId="0" fillId="33" borderId="15" xfId="0" applyFill="1" applyBorder="1" applyAlignment="1" applyProtection="1">
      <alignment horizontal="center" wrapText="1"/>
      <protection locked="0"/>
    </xf>
    <xf numFmtId="0" fontId="0" fillId="34" borderId="0" xfId="55" applyFill="1">
      <alignment/>
      <protection/>
    </xf>
    <xf numFmtId="0" fontId="4" fillId="0" borderId="0" xfId="43" applyAlignment="1">
      <alignment horizontal="center"/>
      <protection/>
    </xf>
    <xf numFmtId="0" fontId="4" fillId="40" borderId="0" xfId="43" applyFill="1" applyAlignment="1">
      <alignment horizontal="center"/>
      <protection/>
    </xf>
    <xf numFmtId="0" fontId="4" fillId="0" borderId="0" xfId="43" applyFill="1">
      <alignment/>
      <protection/>
    </xf>
    <xf numFmtId="0" fontId="48" fillId="0" borderId="54" xfId="51" applyFont="1" applyFill="1" applyBorder="1" applyAlignment="1">
      <alignment horizontal="right" wrapText="1"/>
      <protection/>
    </xf>
    <xf numFmtId="0" fontId="4" fillId="0" borderId="0" xfId="43">
      <alignment/>
      <protection/>
    </xf>
    <xf numFmtId="0" fontId="16" fillId="33" borderId="34" xfId="55" applyFont="1" applyFill="1" applyBorder="1" applyAlignment="1" applyProtection="1">
      <alignment horizontal="left"/>
      <protection/>
    </xf>
    <xf numFmtId="0" fontId="98" fillId="34" borderId="0" xfId="55" applyFont="1" applyFill="1" applyProtection="1">
      <alignment/>
      <protection locked="0"/>
    </xf>
    <xf numFmtId="0" fontId="5" fillId="33" borderId="0" xfId="44" applyFont="1" applyFill="1" applyAlignment="1">
      <alignment horizontal="center"/>
      <protection/>
    </xf>
    <xf numFmtId="0" fontId="4" fillId="0" borderId="0" xfId="44" applyAlignment="1">
      <alignment horizontal="center"/>
      <protection/>
    </xf>
    <xf numFmtId="0" fontId="49" fillId="0" borderId="0" xfId="48" applyFont="1" applyFill="1" applyBorder="1" applyAlignment="1">
      <alignment horizontal="center"/>
      <protection/>
    </xf>
    <xf numFmtId="0" fontId="49" fillId="0" borderId="56" xfId="48" applyFont="1" applyFill="1" applyBorder="1" applyAlignment="1">
      <alignment wrapText="1"/>
      <protection/>
    </xf>
    <xf numFmtId="0" fontId="49" fillId="0" borderId="56" xfId="48" applyFont="1" applyFill="1" applyBorder="1" applyAlignment="1">
      <alignment horizontal="right" wrapText="1"/>
      <protection/>
    </xf>
    <xf numFmtId="0" fontId="49" fillId="0" borderId="54" xfId="48" applyFont="1" applyFill="1" applyBorder="1" applyAlignment="1">
      <alignment wrapText="1"/>
      <protection/>
    </xf>
    <xf numFmtId="0" fontId="49" fillId="0" borderId="54" xfId="48" applyFont="1" applyFill="1" applyBorder="1" applyAlignment="1">
      <alignment horizontal="right" wrapText="1"/>
      <protection/>
    </xf>
    <xf numFmtId="0" fontId="48" fillId="0" borderId="0" xfId="48">
      <alignment/>
      <protection/>
    </xf>
    <xf numFmtId="0" fontId="8" fillId="0" borderId="22" xfId="0" applyFont="1" applyBorder="1" applyAlignment="1" applyProtection="1">
      <alignment horizontal="right" wrapText="1"/>
      <protection/>
    </xf>
    <xf numFmtId="0" fontId="0" fillId="33" borderId="0" xfId="0" applyFill="1" applyAlignment="1" applyProtection="1">
      <alignment horizontal="left" wrapText="1"/>
      <protection locked="0"/>
    </xf>
    <xf numFmtId="0" fontId="53" fillId="0" borderId="0" xfId="46" applyFont="1" applyAlignment="1">
      <alignment wrapText="1"/>
      <protection/>
    </xf>
    <xf numFmtId="0" fontId="53" fillId="0" borderId="0" xfId="46" applyFont="1" applyAlignment="1">
      <alignment vertical="top" wrapText="1"/>
      <protection/>
    </xf>
    <xf numFmtId="0" fontId="53" fillId="0" borderId="0" xfId="46" applyFont="1" applyAlignment="1">
      <alignment/>
      <protection/>
    </xf>
    <xf numFmtId="0" fontId="53" fillId="0" borderId="0" xfId="46" applyFont="1" applyAlignment="1">
      <alignment horizontal="center"/>
      <protection/>
    </xf>
    <xf numFmtId="0" fontId="36" fillId="0" borderId="0" xfId="46" applyFont="1" applyAlignment="1">
      <alignment/>
      <protection/>
    </xf>
    <xf numFmtId="0" fontId="53" fillId="0" borderId="0" xfId="46" applyFont="1" applyAlignment="1">
      <alignment vertical="center" wrapText="1"/>
      <protection/>
    </xf>
    <xf numFmtId="0" fontId="4" fillId="0" borderId="0" xfId="46" applyFont="1" applyAlignment="1">
      <alignment/>
      <protection/>
    </xf>
    <xf numFmtId="0" fontId="4" fillId="33" borderId="0" xfId="46" applyFont="1" applyFill="1" applyAlignment="1" applyProtection="1">
      <alignment horizontal="justify" vertical="top" wrapText="1"/>
      <protection locked="0"/>
    </xf>
    <xf numFmtId="0" fontId="4" fillId="33" borderId="0" xfId="46" applyFont="1" applyFill="1" applyAlignment="1" applyProtection="1">
      <alignment vertical="top" wrapText="1"/>
      <protection locked="0"/>
    </xf>
    <xf numFmtId="0" fontId="0" fillId="33" borderId="0" xfId="0" applyFont="1" applyFill="1" applyAlignment="1" applyProtection="1">
      <alignment wrapText="1"/>
      <protection locked="0"/>
    </xf>
    <xf numFmtId="0" fontId="0" fillId="0" borderId="0" xfId="0" applyFont="1" applyAlignment="1" applyProtection="1">
      <alignment/>
      <protection locked="0"/>
    </xf>
    <xf numFmtId="49" fontId="16" fillId="33" borderId="25" xfId="55" applyNumberFormat="1" applyFont="1" applyFill="1" applyBorder="1" applyAlignment="1" applyProtection="1">
      <alignment horizontal="left"/>
      <protection locked="0"/>
    </xf>
    <xf numFmtId="1" fontId="16" fillId="33" borderId="25" xfId="55" applyNumberFormat="1" applyFont="1" applyFill="1" applyBorder="1" applyAlignment="1" applyProtection="1">
      <alignment horizontal="left"/>
      <protection locked="0"/>
    </xf>
    <xf numFmtId="14" fontId="0" fillId="33" borderId="0" xfId="0" applyNumberFormat="1" applyFill="1" applyAlignment="1" applyProtection="1">
      <alignment horizontal="right" vertical="center"/>
      <protection locked="0"/>
    </xf>
    <xf numFmtId="0" fontId="0" fillId="0" borderId="0" xfId="0" applyAlignment="1" applyProtection="1">
      <alignment horizontal="center" wrapText="1"/>
      <protection locked="0"/>
    </xf>
    <xf numFmtId="0" fontId="0" fillId="0" borderId="0" xfId="0" applyAlignment="1" applyProtection="1">
      <alignment/>
      <protection locked="0"/>
    </xf>
    <xf numFmtId="0" fontId="0" fillId="33" borderId="0" xfId="0" applyFill="1" applyAlignment="1" applyProtection="1">
      <alignment vertical="top" wrapText="1"/>
      <protection locked="0"/>
    </xf>
    <xf numFmtId="172" fontId="7" fillId="0" borderId="47" xfId="54" applyNumberFormat="1" applyFont="1" applyFill="1" applyBorder="1" applyAlignment="1" applyProtection="1">
      <alignment horizontal="center" wrapText="1"/>
      <protection locked="0"/>
    </xf>
    <xf numFmtId="172" fontId="7" fillId="0" borderId="48" xfId="54" applyNumberFormat="1" applyFont="1" applyFill="1" applyBorder="1" applyAlignment="1" applyProtection="1">
      <alignment horizontal="center" wrapText="1"/>
      <protection locked="0"/>
    </xf>
    <xf numFmtId="172" fontId="7" fillId="0" borderId="20" xfId="54" applyNumberFormat="1" applyFont="1" applyFill="1" applyBorder="1" applyAlignment="1" applyProtection="1">
      <alignment horizontal="center" wrapText="1"/>
      <protection locked="0"/>
    </xf>
    <xf numFmtId="172" fontId="7" fillId="0" borderId="57" xfId="54" applyNumberFormat="1" applyFont="1" applyFill="1" applyBorder="1" applyAlignment="1" applyProtection="1">
      <alignment horizontal="center" wrapText="1"/>
      <protection locked="0"/>
    </xf>
    <xf numFmtId="172" fontId="7" fillId="0" borderId="38" xfId="54" applyNumberFormat="1" applyFont="1" applyFill="1" applyBorder="1" applyAlignment="1" applyProtection="1">
      <alignment horizontal="center" wrapText="1"/>
      <protection locked="0"/>
    </xf>
    <xf numFmtId="172" fontId="7" fillId="0" borderId="58" xfId="54" applyNumberFormat="1" applyFont="1" applyFill="1" applyBorder="1" applyAlignment="1" applyProtection="1">
      <alignment horizontal="center" wrapText="1"/>
      <protection locked="0"/>
    </xf>
    <xf numFmtId="172" fontId="4" fillId="33" borderId="59" xfId="47" applyNumberFormat="1" applyFont="1" applyFill="1" applyBorder="1" applyAlignment="1" applyProtection="1">
      <alignment horizontal="center"/>
      <protection locked="0"/>
    </xf>
    <xf numFmtId="172" fontId="4" fillId="33" borderId="33" xfId="47" applyNumberFormat="1" applyFont="1" applyFill="1" applyBorder="1" applyAlignment="1" applyProtection="1">
      <alignment horizontal="center"/>
      <protection locked="0"/>
    </xf>
    <xf numFmtId="172" fontId="4" fillId="33" borderId="46" xfId="47" applyNumberFormat="1" applyFont="1" applyFill="1" applyBorder="1" applyAlignment="1" applyProtection="1">
      <alignment horizontal="center"/>
      <protection locked="0"/>
    </xf>
    <xf numFmtId="172" fontId="4" fillId="33" borderId="40" xfId="47" applyNumberFormat="1" applyFont="1" applyFill="1" applyBorder="1" applyAlignment="1" applyProtection="1">
      <alignment horizontal="center"/>
      <protection locked="0"/>
    </xf>
    <xf numFmtId="1" fontId="4" fillId="33" borderId="51" xfId="47" applyNumberFormat="1" applyFont="1" applyFill="1" applyBorder="1" applyAlignment="1" applyProtection="1">
      <alignment horizontal="center"/>
      <protection locked="0"/>
    </xf>
    <xf numFmtId="1" fontId="50" fillId="33" borderId="60" xfId="47" applyNumberFormat="1" applyFont="1" applyFill="1" applyBorder="1" applyAlignment="1" applyProtection="1">
      <alignment horizontal="center"/>
      <protection locked="0"/>
    </xf>
    <xf numFmtId="172" fontId="4" fillId="33" borderId="61" xfId="47" applyNumberFormat="1" applyFont="1" applyFill="1" applyBorder="1" applyAlignment="1" applyProtection="1">
      <alignment horizontal="center"/>
      <protection locked="0"/>
    </xf>
    <xf numFmtId="1" fontId="4" fillId="33" borderId="58" xfId="47" applyNumberFormat="1" applyFont="1" applyFill="1" applyBorder="1" applyAlignment="1" applyProtection="1">
      <alignment horizontal="center"/>
      <protection locked="0"/>
    </xf>
    <xf numFmtId="1" fontId="4" fillId="33" borderId="62" xfId="47" applyNumberFormat="1" applyFont="1" applyFill="1" applyBorder="1" applyAlignment="1" applyProtection="1">
      <alignment horizontal="center"/>
      <protection locked="0"/>
    </xf>
    <xf numFmtId="174" fontId="4" fillId="0" borderId="46" xfId="47" applyNumberFormat="1" applyBorder="1" applyAlignment="1">
      <alignment horizontal="center"/>
      <protection/>
    </xf>
    <xf numFmtId="172" fontId="4" fillId="33" borderId="51" xfId="47" applyNumberFormat="1" applyFont="1" applyFill="1" applyBorder="1" applyAlignment="1" applyProtection="1">
      <alignment horizontal="center"/>
      <protection locked="0"/>
    </xf>
    <xf numFmtId="2" fontId="4" fillId="33" borderId="51" xfId="47" applyNumberFormat="1" applyFont="1" applyFill="1" applyBorder="1" applyAlignment="1" applyProtection="1">
      <alignment horizontal="center"/>
      <protection locked="0"/>
    </xf>
    <xf numFmtId="1" fontId="50" fillId="33" borderId="51" xfId="47" applyNumberFormat="1" applyFont="1" applyFill="1" applyBorder="1" applyAlignment="1" applyProtection="1">
      <alignment horizontal="center"/>
      <protection locked="0"/>
    </xf>
    <xf numFmtId="172" fontId="50" fillId="33" borderId="40" xfId="47" applyNumberFormat="1" applyFont="1" applyFill="1" applyBorder="1" applyAlignment="1" applyProtection="1">
      <alignment horizontal="center"/>
      <protection locked="0"/>
    </xf>
    <xf numFmtId="172" fontId="50" fillId="33" borderId="46" xfId="47" applyNumberFormat="1" applyFont="1" applyFill="1" applyBorder="1" applyAlignment="1" applyProtection="1">
      <alignment horizontal="center"/>
      <protection locked="0"/>
    </xf>
    <xf numFmtId="2" fontId="50" fillId="33" borderId="40" xfId="47" applyNumberFormat="1" applyFont="1" applyFill="1" applyBorder="1" applyAlignment="1" applyProtection="1">
      <alignment horizontal="center"/>
      <protection locked="0"/>
    </xf>
    <xf numFmtId="2" fontId="50" fillId="33" borderId="46" xfId="47" applyNumberFormat="1" applyFont="1" applyFill="1" applyBorder="1" applyAlignment="1" applyProtection="1">
      <alignment horizontal="center"/>
      <protection locked="0"/>
    </xf>
    <xf numFmtId="172" fontId="50" fillId="33" borderId="60" xfId="47" applyNumberFormat="1" applyFont="1" applyFill="1" applyBorder="1" applyAlignment="1" applyProtection="1">
      <alignment horizontal="center"/>
      <protection locked="0"/>
    </xf>
    <xf numFmtId="173" fontId="4" fillId="33" borderId="51" xfId="47" applyNumberFormat="1" applyFont="1" applyFill="1" applyBorder="1" applyAlignment="1" applyProtection="1">
      <alignment horizontal="center"/>
      <protection locked="0"/>
    </xf>
    <xf numFmtId="20" fontId="4" fillId="33" borderId="40" xfId="47" applyNumberFormat="1" applyFill="1" applyBorder="1" applyAlignment="1" applyProtection="1">
      <alignment horizontal="center"/>
      <protection locked="0"/>
    </xf>
    <xf numFmtId="20" fontId="4" fillId="33" borderId="46" xfId="47" applyNumberFormat="1" applyFill="1" applyBorder="1" applyAlignment="1" applyProtection="1">
      <alignment horizontal="center"/>
      <protection locked="0"/>
    </xf>
    <xf numFmtId="172" fontId="4" fillId="33" borderId="62" xfId="47" applyNumberFormat="1" applyFill="1" applyBorder="1" applyAlignment="1" applyProtection="1">
      <alignment horizontal="center"/>
      <protection locked="0"/>
    </xf>
    <xf numFmtId="172" fontId="4" fillId="33" borderId="62" xfId="47" applyNumberFormat="1" applyFont="1" applyFill="1" applyBorder="1" applyAlignment="1" applyProtection="1">
      <alignment horizontal="center"/>
      <protection locked="0"/>
    </xf>
    <xf numFmtId="1" fontId="4" fillId="33" borderId="60" xfId="47" applyNumberFormat="1" applyFont="1" applyFill="1" applyBorder="1" applyAlignment="1" applyProtection="1">
      <alignment horizontal="center"/>
      <protection locked="0"/>
    </xf>
    <xf numFmtId="1" fontId="4" fillId="33" borderId="46" xfId="47" applyNumberFormat="1" applyFont="1" applyFill="1" applyBorder="1" applyAlignment="1" applyProtection="1">
      <alignment horizontal="center"/>
      <protection locked="0"/>
    </xf>
    <xf numFmtId="172" fontId="4" fillId="33" borderId="60" xfId="47" applyNumberFormat="1" applyFont="1" applyFill="1" applyBorder="1" applyAlignment="1" applyProtection="1">
      <alignment horizontal="center"/>
      <protection locked="0"/>
    </xf>
    <xf numFmtId="2" fontId="4" fillId="33" borderId="60" xfId="47" applyNumberFormat="1" applyFont="1" applyFill="1" applyBorder="1" applyAlignment="1" applyProtection="1">
      <alignment horizontal="center"/>
      <protection locked="0"/>
    </xf>
    <xf numFmtId="20" fontId="4" fillId="33" borderId="40" xfId="47" applyNumberFormat="1" applyFont="1" applyFill="1" applyBorder="1" applyAlignment="1" applyProtection="1">
      <alignment horizontal="center"/>
      <protection locked="0"/>
    </xf>
    <xf numFmtId="2" fontId="4" fillId="33" borderId="46" xfId="47" applyNumberFormat="1" applyFont="1" applyFill="1" applyBorder="1" applyAlignment="1" applyProtection="1">
      <alignment horizontal="center"/>
      <protection locked="0"/>
    </xf>
    <xf numFmtId="172" fontId="4" fillId="33" borderId="46" xfId="47" applyNumberFormat="1" applyFill="1" applyBorder="1" applyAlignment="1" applyProtection="1">
      <alignment horizontal="center"/>
      <protection locked="0"/>
    </xf>
    <xf numFmtId="2" fontId="4" fillId="33" borderId="40" xfId="47" applyNumberFormat="1" applyFont="1" applyFill="1" applyBorder="1" applyAlignment="1" applyProtection="1">
      <alignment horizontal="center"/>
      <protection locked="0"/>
    </xf>
    <xf numFmtId="20" fontId="4" fillId="33" borderId="33" xfId="47" applyNumberFormat="1" applyFill="1" applyBorder="1" applyAlignment="1" applyProtection="1">
      <alignment horizontal="center"/>
      <protection locked="0"/>
    </xf>
    <xf numFmtId="20" fontId="4" fillId="33" borderId="59" xfId="47" applyNumberFormat="1" applyFill="1" applyBorder="1" applyAlignment="1" applyProtection="1">
      <alignment horizontal="center"/>
      <protection locked="0"/>
    </xf>
    <xf numFmtId="172" fontId="4" fillId="33" borderId="33" xfId="47" applyNumberFormat="1" applyFill="1" applyBorder="1" applyAlignment="1" applyProtection="1">
      <alignment horizontal="center"/>
      <protection locked="0"/>
    </xf>
    <xf numFmtId="172" fontId="4" fillId="33" borderId="63" xfId="47" applyNumberFormat="1" applyFont="1" applyFill="1" applyBorder="1" applyAlignment="1" applyProtection="1">
      <alignment horizontal="center"/>
      <protection locked="0"/>
    </xf>
    <xf numFmtId="172" fontId="4" fillId="33" borderId="64" xfId="47" applyNumberFormat="1" applyFont="1" applyFill="1" applyBorder="1" applyAlignment="1" applyProtection="1">
      <alignment horizontal="center"/>
      <protection locked="0"/>
    </xf>
    <xf numFmtId="0" fontId="4" fillId="40" borderId="15" xfId="47" applyFill="1" applyBorder="1" applyAlignment="1" applyProtection="1">
      <alignment horizontal="center"/>
      <protection locked="0"/>
    </xf>
    <xf numFmtId="0" fontId="6" fillId="0" borderId="65" xfId="54" applyFont="1" applyBorder="1" applyAlignment="1" applyProtection="1">
      <alignment horizontal="center" wrapText="1"/>
      <protection/>
    </xf>
    <xf numFmtId="0" fontId="6" fillId="0" borderId="66" xfId="54" applyFont="1" applyBorder="1" applyAlignment="1" applyProtection="1">
      <alignment horizontal="center" wrapText="1"/>
      <protection/>
    </xf>
    <xf numFmtId="0" fontId="35" fillId="0" borderId="66" xfId="54" applyFont="1" applyBorder="1" applyAlignment="1" applyProtection="1">
      <alignment horizontal="center" wrapText="1"/>
      <protection/>
    </xf>
    <xf numFmtId="0" fontId="35" fillId="0" borderId="67" xfId="54" applyFont="1" applyBorder="1" applyAlignment="1" applyProtection="1">
      <alignment horizontal="center" wrapText="1"/>
      <protection/>
    </xf>
    <xf numFmtId="0" fontId="4" fillId="0" borderId="68" xfId="54" applyBorder="1" applyAlignment="1" applyProtection="1">
      <alignment horizontal="center"/>
      <protection locked="0"/>
    </xf>
    <xf numFmtId="0" fontId="4" fillId="0" borderId="69" xfId="54" applyBorder="1" applyAlignment="1" applyProtection="1">
      <alignment horizontal="center"/>
      <protection locked="0"/>
    </xf>
    <xf numFmtId="0" fontId="4" fillId="0" borderId="44" xfId="54" applyBorder="1" applyAlignment="1" applyProtection="1">
      <alignment horizontal="center"/>
      <protection locked="0"/>
    </xf>
    <xf numFmtId="0" fontId="4" fillId="0" borderId="70" xfId="54" applyBorder="1" applyAlignment="1" applyProtection="1">
      <alignment horizontal="center"/>
      <protection locked="0"/>
    </xf>
    <xf numFmtId="0" fontId="4" fillId="0" borderId="62" xfId="54" applyBorder="1" applyAlignment="1" applyProtection="1">
      <alignment horizontal="center"/>
      <protection locked="0"/>
    </xf>
    <xf numFmtId="0" fontId="4" fillId="0" borderId="51" xfId="54" applyBorder="1" applyAlignment="1" applyProtection="1">
      <alignment horizontal="center"/>
      <protection locked="0"/>
    </xf>
    <xf numFmtId="0" fontId="4" fillId="0" borderId="60" xfId="54" applyBorder="1" applyAlignment="1" applyProtection="1">
      <alignment horizontal="center"/>
      <protection locked="0"/>
    </xf>
    <xf numFmtId="0" fontId="4" fillId="0" borderId="46" xfId="54" applyBorder="1" applyAlignment="1" applyProtection="1">
      <alignment horizontal="center"/>
      <protection locked="0"/>
    </xf>
    <xf numFmtId="0" fontId="4" fillId="0" borderId="48" xfId="54" applyBorder="1" applyAlignment="1" applyProtection="1">
      <alignment horizontal="center"/>
      <protection locked="0"/>
    </xf>
    <xf numFmtId="0" fontId="4" fillId="0" borderId="71" xfId="54" applyBorder="1" applyAlignment="1" applyProtection="1">
      <alignment horizontal="center"/>
      <protection locked="0"/>
    </xf>
    <xf numFmtId="0" fontId="4" fillId="0" borderId="58" xfId="54" applyBorder="1" applyAlignment="1" applyProtection="1">
      <alignment horizontal="center"/>
      <protection locked="0"/>
    </xf>
    <xf numFmtId="0" fontId="4" fillId="0" borderId="57" xfId="54" applyBorder="1" applyAlignment="1" applyProtection="1">
      <alignment horizontal="center"/>
      <protection locked="0"/>
    </xf>
    <xf numFmtId="0" fontId="94" fillId="33" borderId="19" xfId="0" applyFont="1" applyFill="1" applyBorder="1" applyAlignment="1" applyProtection="1">
      <alignment horizontal="center" wrapText="1"/>
      <protection locked="0"/>
    </xf>
    <xf numFmtId="0" fontId="94" fillId="33" borderId="34" xfId="0" applyFont="1" applyFill="1" applyBorder="1" applyAlignment="1" applyProtection="1">
      <alignment horizontal="center" wrapText="1"/>
      <protection locked="0"/>
    </xf>
    <xf numFmtId="0" fontId="55" fillId="0" borderId="23" xfId="0" applyFont="1" applyFill="1" applyBorder="1" applyAlignment="1">
      <alignment horizontal="center" textRotation="90"/>
    </xf>
    <xf numFmtId="0" fontId="55" fillId="0" borderId="72" xfId="0" applyFont="1" applyFill="1" applyBorder="1" applyAlignment="1">
      <alignment horizontal="center" textRotation="90"/>
    </xf>
    <xf numFmtId="0" fontId="55" fillId="0" borderId="73" xfId="0" applyFont="1" applyFill="1" applyBorder="1" applyAlignment="1">
      <alignment horizontal="center" textRotation="90" wrapText="1"/>
    </xf>
    <xf numFmtId="0" fontId="55" fillId="0" borderId="0" xfId="0" applyFont="1" applyFill="1" applyBorder="1" applyAlignment="1">
      <alignment horizontal="center" textRotation="90" wrapText="1"/>
    </xf>
    <xf numFmtId="0" fontId="55" fillId="0" borderId="0" xfId="0" applyFont="1" applyFill="1" applyBorder="1" applyAlignment="1">
      <alignment horizontal="center" textRotation="90"/>
    </xf>
    <xf numFmtId="192" fontId="99" fillId="0" borderId="0" xfId="77" applyNumberFormat="1" applyFont="1" applyAlignment="1">
      <alignment/>
    </xf>
    <xf numFmtId="0" fontId="55" fillId="0" borderId="73"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Fill="1" applyAlignment="1">
      <alignment/>
    </xf>
    <xf numFmtId="192" fontId="55" fillId="0" borderId="0" xfId="77" applyNumberFormat="1" applyFont="1" applyFill="1" applyBorder="1" applyAlignment="1">
      <alignment horizontal="center"/>
    </xf>
    <xf numFmtId="0" fontId="55" fillId="0" borderId="0" xfId="0" applyFont="1" applyFill="1" applyBorder="1" applyAlignment="1">
      <alignment horizontal="center"/>
    </xf>
    <xf numFmtId="0" fontId="55" fillId="0" borderId="60" xfId="0" applyFont="1" applyFill="1" applyBorder="1" applyAlignment="1">
      <alignment horizontal="center"/>
    </xf>
    <xf numFmtId="0" fontId="55" fillId="0" borderId="74" xfId="0" applyFont="1" applyFill="1" applyBorder="1" applyAlignment="1">
      <alignment horizontal="center"/>
    </xf>
    <xf numFmtId="0" fontId="55" fillId="0" borderId="51" xfId="0" applyFont="1" applyFill="1" applyBorder="1" applyAlignment="1">
      <alignment horizontal="center"/>
    </xf>
    <xf numFmtId="192" fontId="99" fillId="0" borderId="51" xfId="77" applyNumberFormat="1" applyFont="1" applyBorder="1" applyAlignment="1">
      <alignment/>
    </xf>
    <xf numFmtId="0" fontId="55" fillId="0" borderId="41" xfId="0" applyFont="1" applyFill="1" applyBorder="1" applyAlignment="1">
      <alignment horizontal="center"/>
    </xf>
    <xf numFmtId="192" fontId="55" fillId="0" borderId="51" xfId="77" applyNumberFormat="1" applyFont="1" applyFill="1" applyBorder="1" applyAlignment="1">
      <alignment horizontal="center"/>
    </xf>
    <xf numFmtId="14" fontId="55" fillId="0" borderId="23" xfId="0" applyNumberFormat="1" applyFont="1" applyFill="1" applyBorder="1" applyAlignment="1">
      <alignment horizontal="center" vertical="center"/>
    </xf>
    <xf numFmtId="193" fontId="55" fillId="0" borderId="72" xfId="0" applyNumberFormat="1" applyFont="1" applyFill="1" applyBorder="1" applyAlignment="1">
      <alignment horizontal="center"/>
    </xf>
    <xf numFmtId="194" fontId="55" fillId="0" borderId="23" xfId="52" applyNumberFormat="1" applyFont="1" applyFill="1" applyBorder="1" applyAlignment="1">
      <alignment horizontal="center" vertical="center"/>
      <protection/>
    </xf>
    <xf numFmtId="194" fontId="55" fillId="0" borderId="75" xfId="52" applyNumberFormat="1" applyFont="1" applyFill="1" applyBorder="1" applyAlignment="1">
      <alignment horizontal="center" vertical="center"/>
      <protection/>
    </xf>
    <xf numFmtId="194" fontId="55" fillId="0" borderId="0" xfId="52" applyNumberFormat="1" applyFont="1" applyFill="1" applyBorder="1" applyAlignment="1">
      <alignment horizontal="center" vertical="center"/>
      <protection/>
    </xf>
    <xf numFmtId="1" fontId="55" fillId="0" borderId="51" xfId="0" applyNumberFormat="1" applyFont="1" applyFill="1" applyBorder="1" applyAlignment="1">
      <alignment horizontal="center"/>
    </xf>
    <xf numFmtId="3" fontId="55" fillId="0" borderId="51" xfId="52" applyNumberFormat="1" applyFont="1" applyFill="1" applyBorder="1" applyAlignment="1">
      <alignment horizontal="center" vertical="center"/>
      <protection/>
    </xf>
    <xf numFmtId="14" fontId="55" fillId="0" borderId="20" xfId="0" applyNumberFormat="1" applyFont="1" applyFill="1" applyBorder="1" applyAlignment="1">
      <alignment horizontal="center" vertical="center"/>
    </xf>
    <xf numFmtId="193" fontId="55" fillId="0" borderId="76" xfId="0" applyNumberFormat="1" applyFont="1" applyFill="1" applyBorder="1" applyAlignment="1">
      <alignment horizontal="center"/>
    </xf>
    <xf numFmtId="194" fontId="55" fillId="0" borderId="20" xfId="52" applyNumberFormat="1" applyFont="1" applyFill="1" applyBorder="1" applyAlignment="1">
      <alignment horizontal="center" vertical="center"/>
      <protection/>
    </xf>
    <xf numFmtId="194" fontId="55" fillId="0" borderId="41" xfId="52" applyNumberFormat="1" applyFont="1" applyFill="1" applyBorder="1" applyAlignment="1">
      <alignment horizontal="center" vertical="center"/>
      <protection/>
    </xf>
    <xf numFmtId="194" fontId="55" fillId="0" borderId="74" xfId="52" applyNumberFormat="1" applyFont="1" applyFill="1" applyBorder="1" applyAlignment="1">
      <alignment horizontal="center" vertical="center"/>
      <protection/>
    </xf>
    <xf numFmtId="14" fontId="55" fillId="0" borderId="23" xfId="0" applyNumberFormat="1" applyFont="1" applyFill="1" applyBorder="1" applyAlignment="1">
      <alignment horizontal="center"/>
    </xf>
    <xf numFmtId="2" fontId="55" fillId="0" borderId="24" xfId="0" applyNumberFormat="1" applyFont="1" applyFill="1" applyBorder="1" applyAlignment="1">
      <alignment horizontal="center"/>
    </xf>
    <xf numFmtId="2" fontId="55" fillId="0" borderId="75" xfId="0" applyNumberFormat="1" applyFont="1" applyFill="1" applyBorder="1" applyAlignment="1">
      <alignment horizontal="center"/>
    </xf>
    <xf numFmtId="2" fontId="55" fillId="0" borderId="0" xfId="0" applyNumberFormat="1" applyFont="1" applyFill="1" applyBorder="1" applyAlignment="1">
      <alignment horizontal="center"/>
    </xf>
    <xf numFmtId="14" fontId="55" fillId="0" borderId="20" xfId="0" applyNumberFormat="1" applyFont="1" applyFill="1" applyBorder="1" applyAlignment="1">
      <alignment horizontal="center"/>
    </xf>
    <xf numFmtId="2" fontId="55" fillId="0" borderId="41" xfId="0" applyNumberFormat="1" applyFont="1" applyFill="1" applyBorder="1" applyAlignment="1">
      <alignment horizontal="center"/>
    </xf>
    <xf numFmtId="194" fontId="55" fillId="0" borderId="24" xfId="52" applyNumberFormat="1" applyFont="1" applyFill="1" applyBorder="1" applyAlignment="1">
      <alignment horizontal="center" vertical="center"/>
      <protection/>
    </xf>
    <xf numFmtId="4" fontId="0" fillId="0" borderId="51" xfId="0" applyNumberFormat="1" applyFont="1" applyBorder="1" applyAlignment="1" applyProtection="1">
      <alignment/>
      <protection locked="0"/>
    </xf>
    <xf numFmtId="195" fontId="55" fillId="0" borderId="23" xfId="0" applyNumberFormat="1" applyFont="1" applyFill="1" applyBorder="1" applyAlignment="1">
      <alignment horizontal="center" vertical="center"/>
    </xf>
    <xf numFmtId="193" fontId="55" fillId="0" borderId="72" xfId="0" applyNumberFormat="1" applyFont="1" applyFill="1" applyBorder="1" applyAlignment="1">
      <alignment horizontal="center" vertical="center"/>
    </xf>
    <xf numFmtId="195" fontId="55" fillId="0" borderId="20" xfId="0" applyNumberFormat="1" applyFont="1" applyFill="1" applyBorder="1" applyAlignment="1">
      <alignment horizontal="center" vertical="center"/>
    </xf>
    <xf numFmtId="193" fontId="55" fillId="0" borderId="76" xfId="0" applyNumberFormat="1" applyFont="1" applyFill="1" applyBorder="1" applyAlignment="1">
      <alignment horizontal="center" vertical="center"/>
    </xf>
    <xf numFmtId="0" fontId="55" fillId="0" borderId="0" xfId="0" applyFont="1" applyFill="1" applyAlignment="1">
      <alignment horizontal="center"/>
    </xf>
    <xf numFmtId="194" fontId="55" fillId="0" borderId="0" xfId="0" applyNumberFormat="1" applyFont="1" applyFill="1" applyAlignment="1">
      <alignment horizontal="center"/>
    </xf>
    <xf numFmtId="0" fontId="100" fillId="0" borderId="52" xfId="0" applyFont="1" applyFill="1" applyBorder="1" applyAlignment="1">
      <alignment horizontal="center"/>
    </xf>
    <xf numFmtId="0" fontId="100" fillId="0" borderId="51" xfId="0" applyFont="1" applyFill="1" applyBorder="1" applyAlignment="1">
      <alignment horizontal="center"/>
    </xf>
    <xf numFmtId="0" fontId="0" fillId="0" borderId="50" xfId="0" applyBorder="1" applyAlignment="1">
      <alignment horizontal="center" wrapText="1"/>
    </xf>
    <xf numFmtId="0" fontId="0" fillId="0" borderId="69" xfId="0" applyBorder="1" applyAlignment="1">
      <alignment horizontal="center" wrapText="1"/>
    </xf>
    <xf numFmtId="0" fontId="38" fillId="0" borderId="50" xfId="0" applyFont="1" applyBorder="1" applyAlignment="1">
      <alignment wrapText="1"/>
    </xf>
    <xf numFmtId="0" fontId="38" fillId="0" borderId="69" xfId="0" applyFont="1" applyBorder="1" applyAlignment="1">
      <alignment wrapText="1"/>
    </xf>
    <xf numFmtId="0" fontId="0" fillId="0" borderId="50" xfId="0" applyBorder="1" applyAlignment="1">
      <alignment wrapText="1"/>
    </xf>
    <xf numFmtId="0" fontId="0" fillId="0" borderId="69" xfId="0" applyFont="1" applyBorder="1" applyAlignment="1">
      <alignment wrapText="1"/>
    </xf>
    <xf numFmtId="0" fontId="0" fillId="0" borderId="50" xfId="0" applyFont="1" applyBorder="1" applyAlignment="1">
      <alignment wrapText="1"/>
    </xf>
    <xf numFmtId="0" fontId="6" fillId="0" borderId="23" xfId="54" applyFont="1" applyBorder="1" applyAlignment="1" applyProtection="1">
      <alignment horizontal="left" vertical="center"/>
      <protection/>
    </xf>
    <xf numFmtId="0" fontId="6" fillId="0" borderId="24" xfId="54" applyFont="1" applyBorder="1" applyAlignment="1" applyProtection="1">
      <alignment horizontal="left" vertical="center"/>
      <protection/>
    </xf>
    <xf numFmtId="0" fontId="6" fillId="0" borderId="72" xfId="54" applyFont="1" applyBorder="1" applyAlignment="1" applyProtection="1">
      <alignment horizontal="left" vertical="center"/>
      <protection/>
    </xf>
    <xf numFmtId="0" fontId="4" fillId="0" borderId="39" xfId="54" applyBorder="1" applyAlignment="1">
      <alignment horizontal="center"/>
      <protection/>
    </xf>
    <xf numFmtId="0" fontId="4" fillId="0" borderId="0" xfId="47" applyAlignment="1">
      <alignment horizontal="left" wrapText="1"/>
      <protection/>
    </xf>
    <xf numFmtId="0" fontId="0" fillId="0" borderId="0" xfId="0" applyAlignment="1">
      <alignment wrapText="1"/>
    </xf>
    <xf numFmtId="0" fontId="4" fillId="0" borderId="16" xfId="47" applyBorder="1" applyAlignment="1">
      <alignment horizontal="center" vertical="center"/>
      <protection/>
    </xf>
    <xf numFmtId="0" fontId="0" fillId="0" borderId="10" xfId="0" applyBorder="1" applyAlignment="1">
      <alignment horizontal="center" vertical="center"/>
    </xf>
    <xf numFmtId="0" fontId="4" fillId="0" borderId="25" xfId="47" applyBorder="1" applyAlignment="1">
      <alignment horizontal="center" vertical="center"/>
      <protection/>
    </xf>
    <xf numFmtId="0" fontId="4" fillId="0" borderId="10" xfId="47" applyBorder="1" applyAlignment="1">
      <alignment horizontal="center" vertical="center"/>
      <protection/>
    </xf>
    <xf numFmtId="0" fontId="4" fillId="0" borderId="14" xfId="47" applyBorder="1" applyAlignment="1">
      <alignment horizontal="center" vertical="center"/>
      <protection/>
    </xf>
    <xf numFmtId="0" fontId="0" fillId="0" borderId="14" xfId="0" applyBorder="1" applyAlignment="1">
      <alignment horizontal="center" vertical="center"/>
    </xf>
    <xf numFmtId="0" fontId="4" fillId="0" borderId="16" xfId="47" applyFont="1" applyBorder="1" applyAlignment="1">
      <alignment horizontal="center" vertical="center"/>
      <protection/>
    </xf>
    <xf numFmtId="0" fontId="0" fillId="0" borderId="14" xfId="0" applyFont="1" applyBorder="1" applyAlignment="1">
      <alignment horizontal="center" vertical="center"/>
    </xf>
    <xf numFmtId="0" fontId="38" fillId="0" borderId="0" xfId="0" applyFont="1" applyAlignment="1">
      <alignment wrapText="1"/>
    </xf>
    <xf numFmtId="0" fontId="0" fillId="33" borderId="0" xfId="0" applyFill="1" applyAlignment="1" applyProtection="1">
      <alignment horizontal="left" wrapText="1"/>
      <protection locked="0"/>
    </xf>
    <xf numFmtId="0" fontId="30" fillId="0" borderId="0" xfId="0" applyFont="1" applyAlignment="1">
      <alignment horizontal="justify" vertical="center" wrapText="1"/>
    </xf>
    <xf numFmtId="0" fontId="0" fillId="41" borderId="0" xfId="0" applyFill="1" applyAlignment="1" applyProtection="1">
      <alignment horizontal="left" wrapText="1"/>
      <protection/>
    </xf>
    <xf numFmtId="0" fontId="35" fillId="0" borderId="0" xfId="0" applyFont="1" applyAlignment="1" applyProtection="1">
      <alignment horizontal="left"/>
      <protection locked="0"/>
    </xf>
    <xf numFmtId="0" fontId="55" fillId="0" borderId="20" xfId="0" applyFont="1" applyFill="1" applyBorder="1" applyAlignment="1">
      <alignment horizontal="center" vertical="center"/>
    </xf>
    <xf numFmtId="0" fontId="55" fillId="0" borderId="76" xfId="0" applyFont="1" applyFill="1" applyBorder="1" applyAlignment="1">
      <alignment horizontal="center" vertical="center"/>
    </xf>
    <xf numFmtId="0" fontId="55" fillId="0" borderId="20" xfId="0" applyFont="1" applyFill="1" applyBorder="1" applyAlignment="1">
      <alignment horizontal="center"/>
    </xf>
    <xf numFmtId="0" fontId="55" fillId="0" borderId="76" xfId="0" applyFont="1" applyFill="1" applyBorder="1" applyAlignment="1">
      <alignment horizontal="center"/>
    </xf>
    <xf numFmtId="0" fontId="16" fillId="33" borderId="19" xfId="56" applyFont="1" applyFill="1" applyBorder="1" applyAlignment="1" applyProtection="1">
      <alignment horizontal="left"/>
      <protection locked="0"/>
    </xf>
    <xf numFmtId="0" fontId="16" fillId="33" borderId="19" xfId="56" applyNumberFormat="1" applyFont="1" applyFill="1" applyBorder="1" applyAlignment="1" applyProtection="1">
      <alignment horizontal="left"/>
      <protection locked="0"/>
    </xf>
    <xf numFmtId="0" fontId="16" fillId="33" borderId="15" xfId="56" applyNumberFormat="1" applyFont="1" applyFill="1" applyBorder="1" applyAlignment="1" applyProtection="1">
      <alignment horizontal="left"/>
      <protection locked="0"/>
    </xf>
  </cellXfs>
  <cellStyles count="6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Hyperlink" xfId="35"/>
    <cellStyle name="Izhod" xfId="36"/>
    <cellStyle name="Naslov" xfId="37"/>
    <cellStyle name="Naslov 1" xfId="38"/>
    <cellStyle name="Naslov 2" xfId="39"/>
    <cellStyle name="Naslov 3" xfId="40"/>
    <cellStyle name="Naslov 4" xfId="41"/>
    <cellStyle name="Navadno 2" xfId="42"/>
    <cellStyle name="Navadno 3" xfId="43"/>
    <cellStyle name="Navadno 3 2" xfId="44"/>
    <cellStyle name="Navadno_12_MONCN_2004" xfId="45"/>
    <cellStyle name="Navadno_6_MON_2004" xfId="46"/>
    <cellStyle name="Navadno_Formula_cn" xfId="47"/>
    <cellStyle name="Navadno_Izvajalci_JS" xfId="48"/>
    <cellStyle name="Navadno_KČN_1" xfId="49"/>
    <cellStyle name="Navadno_KČN_3" xfId="50"/>
    <cellStyle name="Navadno_List1" xfId="51"/>
    <cellStyle name="Navadno_List1 2" xfId="52"/>
    <cellStyle name="Navadno_MON_1_Novi" xfId="53"/>
    <cellStyle name="Navadno_MONITORING" xfId="54"/>
    <cellStyle name="Navadno_monitoring_čn" xfId="55"/>
    <cellStyle name="Navadno_monitoring_čn 2" xfId="56"/>
    <cellStyle name="Navadno_Parametri_2" xfId="57"/>
    <cellStyle name="Nevtralno" xfId="58"/>
    <cellStyle name="Normal_Izvajalci_JS" xfId="59"/>
    <cellStyle name="Followed Hyperlink" xfId="60"/>
    <cellStyle name="Percent" xfId="61"/>
    <cellStyle name="Opomba" xfId="62"/>
    <cellStyle name="Opozorilo" xfId="63"/>
    <cellStyle name="Pojasnjevalno besedilo" xfId="64"/>
    <cellStyle name="Poudarek1" xfId="65"/>
    <cellStyle name="Poudarek2" xfId="66"/>
    <cellStyle name="Poudarek3" xfId="67"/>
    <cellStyle name="Poudarek4" xfId="68"/>
    <cellStyle name="Poudarek5" xfId="69"/>
    <cellStyle name="Poudarek6" xfId="70"/>
    <cellStyle name="Povezana celica" xfId="71"/>
    <cellStyle name="Preveri celico" xfId="72"/>
    <cellStyle name="Računanje" xfId="73"/>
    <cellStyle name="Slabo" xfId="74"/>
    <cellStyle name="Currency" xfId="75"/>
    <cellStyle name="Currency [0]" xfId="76"/>
    <cellStyle name="Comma" xfId="77"/>
    <cellStyle name="Comma [0]" xfId="78"/>
    <cellStyle name="Vnos" xfId="79"/>
    <cellStyle name="Vsota" xfId="80"/>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name val="Cambria"/>
        <color auto="1"/>
      </font>
      <fill>
        <patternFill>
          <bgColor rgb="FFFF0000"/>
        </patternFill>
      </fill>
    </dxf>
    <dxf>
      <font>
        <color auto="1"/>
      </font>
      <fill>
        <patternFill>
          <bgColor rgb="FFFF0000"/>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42</xdr:row>
      <xdr:rowOff>47625</xdr:rowOff>
    </xdr:from>
    <xdr:to>
      <xdr:col>9</xdr:col>
      <xdr:colOff>600075</xdr:colOff>
      <xdr:row>43</xdr:row>
      <xdr:rowOff>161925</xdr:rowOff>
    </xdr:to>
    <xdr:pic>
      <xdr:nvPicPr>
        <xdr:cNvPr id="1" name="IzvajalecJavneSluzbe"/>
        <xdr:cNvPicPr preferRelativeResize="1">
          <a:picLocks noChangeAspect="1"/>
        </xdr:cNvPicPr>
      </xdr:nvPicPr>
      <xdr:blipFill>
        <a:blip r:embed="rId1"/>
        <a:stretch>
          <a:fillRect/>
        </a:stretch>
      </xdr:blipFill>
      <xdr:spPr>
        <a:xfrm>
          <a:off x="8829675" y="9086850"/>
          <a:ext cx="4600575" cy="314325"/>
        </a:xfrm>
        <a:prstGeom prst="rect">
          <a:avLst/>
        </a:prstGeom>
        <a:solidFill>
          <a:srgbClr val="FFFFFF"/>
        </a:solidFill>
        <a:ln w="1" cmpd="sng">
          <a:noFill/>
        </a:ln>
      </xdr:spPr>
    </xdr:pic>
    <xdr:clientData fPrintsWithSheet="0"/>
  </xdr:twoCellAnchor>
  <xdr:twoCellAnchor editAs="oneCell">
    <xdr:from>
      <xdr:col>5</xdr:col>
      <xdr:colOff>0</xdr:colOff>
      <xdr:row>40</xdr:row>
      <xdr:rowOff>142875</xdr:rowOff>
    </xdr:from>
    <xdr:to>
      <xdr:col>8</xdr:col>
      <xdr:colOff>676275</xdr:colOff>
      <xdr:row>41</xdr:row>
      <xdr:rowOff>142875</xdr:rowOff>
    </xdr:to>
    <xdr:pic>
      <xdr:nvPicPr>
        <xdr:cNvPr id="2" name="Label1"/>
        <xdr:cNvPicPr preferRelativeResize="1">
          <a:picLocks noChangeAspect="1"/>
        </xdr:cNvPicPr>
      </xdr:nvPicPr>
      <xdr:blipFill>
        <a:blip r:embed="rId2"/>
        <a:stretch>
          <a:fillRect/>
        </a:stretch>
      </xdr:blipFill>
      <xdr:spPr>
        <a:xfrm>
          <a:off x="10048875" y="8801100"/>
          <a:ext cx="2762250" cy="190500"/>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29</xdr:row>
      <xdr:rowOff>19050</xdr:rowOff>
    </xdr:from>
    <xdr:to>
      <xdr:col>1</xdr:col>
      <xdr:colOff>5229225</xdr:colOff>
      <xdr:row>29</xdr:row>
      <xdr:rowOff>257175</xdr:rowOff>
    </xdr:to>
    <xdr:pic>
      <xdr:nvPicPr>
        <xdr:cNvPr id="1" name="ComboBox1"/>
        <xdr:cNvPicPr preferRelativeResize="1">
          <a:picLocks noChangeAspect="1"/>
        </xdr:cNvPicPr>
      </xdr:nvPicPr>
      <xdr:blipFill>
        <a:blip r:embed="rId1"/>
        <a:stretch>
          <a:fillRect/>
        </a:stretch>
      </xdr:blipFill>
      <xdr:spPr>
        <a:xfrm>
          <a:off x="2895600" y="6191250"/>
          <a:ext cx="5200650" cy="238125"/>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142875</xdr:rowOff>
    </xdr:from>
    <xdr:to>
      <xdr:col>4</xdr:col>
      <xdr:colOff>1304925</xdr:colOff>
      <xdr:row>0</xdr:row>
      <xdr:rowOff>419100</xdr:rowOff>
    </xdr:to>
    <xdr:pic>
      <xdr:nvPicPr>
        <xdr:cNvPr id="1" name="ComboBox1"/>
        <xdr:cNvPicPr preferRelativeResize="1">
          <a:picLocks noChangeAspect="1"/>
        </xdr:cNvPicPr>
      </xdr:nvPicPr>
      <xdr:blipFill>
        <a:blip r:embed="rId1"/>
        <a:stretch>
          <a:fillRect/>
        </a:stretch>
      </xdr:blipFill>
      <xdr:spPr>
        <a:xfrm>
          <a:off x="171450" y="142875"/>
          <a:ext cx="5829300" cy="276225"/>
        </a:xfrm>
        <a:prstGeom prst="rect">
          <a:avLst/>
        </a:prstGeom>
        <a:solidFill>
          <a:srgbClr val="FFFFFF"/>
        </a:solidFill>
        <a:ln w="1"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85725</xdr:colOff>
      <xdr:row>1</xdr:row>
      <xdr:rowOff>38100</xdr:rowOff>
    </xdr:from>
    <xdr:to>
      <xdr:col>20</xdr:col>
      <xdr:colOff>838200</xdr:colOff>
      <xdr:row>2</xdr:row>
      <xdr:rowOff>152400</xdr:rowOff>
    </xdr:to>
    <xdr:pic>
      <xdr:nvPicPr>
        <xdr:cNvPr id="1" name="ComboBox1"/>
        <xdr:cNvPicPr preferRelativeResize="1">
          <a:picLocks noChangeAspect="1"/>
        </xdr:cNvPicPr>
      </xdr:nvPicPr>
      <xdr:blipFill>
        <a:blip r:embed="rId1"/>
        <a:stretch>
          <a:fillRect/>
        </a:stretch>
      </xdr:blipFill>
      <xdr:spPr>
        <a:xfrm>
          <a:off x="10744200" y="666750"/>
          <a:ext cx="4400550" cy="285750"/>
        </a:xfrm>
        <a:prstGeom prst="rect">
          <a:avLst/>
        </a:prstGeom>
        <a:solidFill>
          <a:srgbClr val="FFFFFF"/>
        </a:solidFill>
        <a:ln w="1"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xdr:row>
      <xdr:rowOff>142875</xdr:rowOff>
    </xdr:from>
    <xdr:to>
      <xdr:col>5</xdr:col>
      <xdr:colOff>228600</xdr:colOff>
      <xdr:row>50</xdr:row>
      <xdr:rowOff>28575</xdr:rowOff>
    </xdr:to>
    <xdr:pic>
      <xdr:nvPicPr>
        <xdr:cNvPr id="1" name="Picture 43"/>
        <xdr:cNvPicPr preferRelativeResize="1">
          <a:picLocks noChangeAspect="1"/>
        </xdr:cNvPicPr>
      </xdr:nvPicPr>
      <xdr:blipFill>
        <a:blip r:embed="rId1"/>
        <a:srcRect l="3984" t="16503" r="52188" b="6640"/>
        <a:stretch>
          <a:fillRect/>
        </a:stretch>
      </xdr:blipFill>
      <xdr:spPr>
        <a:xfrm>
          <a:off x="76200" y="666750"/>
          <a:ext cx="6096000" cy="74961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rso.gov.si/varstvo%20okolja/onesna&#382;evanje%20voda/obrazci/6_MON_2015_popravki_mar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rso.gov.si/varstvo%20okolja/onesna&#382;evanje%20voda/obrazci/MONCN_2016_PRVE_mar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vi_list"/>
      <sheetName val="Drugi_list"/>
      <sheetName val="Tretji_list"/>
      <sheetName val="Poročilo_1"/>
      <sheetName val="Poročilo_2"/>
      <sheetName val="Poročilo_3"/>
      <sheetName val="Poročilo_4"/>
      <sheetName val="Poročilo_5"/>
      <sheetName val="Poročilo_6"/>
      <sheetName val="Poročilo_7"/>
      <sheetName val="Poročilo_8"/>
      <sheetName val="Priloge"/>
      <sheetName val="1"/>
      <sheetName val="2"/>
      <sheetName val="3"/>
      <sheetName val="4"/>
      <sheetName val="5"/>
      <sheetName val="6"/>
      <sheetName val="Podatki"/>
      <sheetName val="Obračun_Carina (1)"/>
      <sheetName val="Obračun_Carina (2)"/>
      <sheetName val="Obračun_Carina (3)"/>
      <sheetName val="Obračun_Carina (4)"/>
      <sheetName val="obrazec_enote"/>
      <sheetName val="Parametri"/>
      <sheetName val="Uredbe"/>
      <sheetName val="KČN"/>
      <sheetName val="Dejavnosti"/>
      <sheetName val="Izvajalci_JS"/>
      <sheetName val="Meje"/>
      <sheetName val="Onesnaževala-INFORMATIVNO"/>
      <sheetName val="Pooblastil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vi_list"/>
      <sheetName val="Drugi_list"/>
      <sheetName val="Poročilo_1"/>
      <sheetName val="Poročilo_2"/>
      <sheetName val="Poročilo_3"/>
      <sheetName val="Poročilo_4"/>
      <sheetName val="Poročilo_5"/>
      <sheetName val="Poročilo_6"/>
      <sheetName val="Poročilo_7"/>
      <sheetName val="Parametri"/>
      <sheetName val="Priloge"/>
      <sheetName val="Pooblastilo"/>
      <sheetName val="KČN"/>
      <sheetName val="Izvajalci_JS"/>
    </sheetNames>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27"/>
  <dimension ref="A17:A24"/>
  <sheetViews>
    <sheetView zoomScalePageLayoutView="0" workbookViewId="0" topLeftCell="A13">
      <selection activeCell="A31" sqref="A31"/>
    </sheetView>
  </sheetViews>
  <sheetFormatPr defaultColWidth="9.00390625" defaultRowHeight="12.75"/>
  <cols>
    <col min="1" max="1" width="86.25390625" style="174" customWidth="1"/>
    <col min="2" max="16384" width="9.125" style="174" customWidth="1"/>
  </cols>
  <sheetData>
    <row r="17" ht="37.5">
      <c r="A17" s="173" t="s">
        <v>100</v>
      </c>
    </row>
    <row r="18" ht="18.75">
      <c r="A18" s="173"/>
    </row>
    <row r="19" ht="18">
      <c r="A19" s="175"/>
    </row>
    <row r="20" ht="20.25">
      <c r="A20" s="176" t="str">
        <f>IF(Poročilo_3!B3&lt;&gt;"",Poročilo_3!B3,"")</f>
        <v>DOBRNA</v>
      </c>
    </row>
    <row r="21" ht="20.25">
      <c r="A21" s="176"/>
    </row>
    <row r="22" ht="20.25">
      <c r="A22" s="176"/>
    </row>
    <row r="24" ht="15.75">
      <c r="A24" s="177" t="str">
        <f>IF(Poročilo_1!B3&lt;&gt;"","Za leto "&amp;Poročilo_1!B3,"")</f>
        <v>Za leto 2015</v>
      </c>
    </row>
  </sheetData>
  <sheetProtection/>
  <printOptions/>
  <pageMargins left="0.984251968503937" right="0.7874015748031497" top="0.7874015748031497" bottom="0.7874015748031497" header="0" footer="0"/>
  <pageSetup firstPageNumber="1" useFirstPageNumber="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List17">
    <tabColor indexed="43"/>
  </sheetPr>
  <dimension ref="A1:D304"/>
  <sheetViews>
    <sheetView zoomScalePageLayoutView="0" workbookViewId="0" topLeftCell="A1">
      <selection activeCell="F275" sqref="F275"/>
    </sheetView>
  </sheetViews>
  <sheetFormatPr defaultColWidth="9.00390625" defaultRowHeight="12.75"/>
  <cols>
    <col min="1" max="1" width="9.75390625" style="222" customWidth="1"/>
    <col min="2" max="2" width="40.00390625" style="223" customWidth="1"/>
    <col min="3" max="3" width="11.125" style="222" customWidth="1"/>
    <col min="4" max="4" width="10.375" style="222" customWidth="1"/>
    <col min="5" max="5" width="9.125" style="222" customWidth="1"/>
    <col min="6" max="6" width="31.125" style="222" customWidth="1"/>
    <col min="7" max="16384" width="9.125" style="222" customWidth="1"/>
  </cols>
  <sheetData>
    <row r="1" spans="1:4" ht="15">
      <c r="A1" s="294" t="s">
        <v>503</v>
      </c>
      <c r="B1" s="294" t="s">
        <v>557</v>
      </c>
      <c r="C1" s="294" t="s">
        <v>504</v>
      </c>
      <c r="D1" s="294" t="s">
        <v>160</v>
      </c>
    </row>
    <row r="2" spans="1:4" ht="15">
      <c r="A2" s="295">
        <v>73</v>
      </c>
      <c r="B2" s="296" t="s">
        <v>163</v>
      </c>
      <c r="C2" s="296" t="s">
        <v>161</v>
      </c>
      <c r="D2" s="296" t="s">
        <v>162</v>
      </c>
    </row>
    <row r="3" spans="1:4" ht="15">
      <c r="A3" s="295">
        <v>820</v>
      </c>
      <c r="B3" s="296" t="s">
        <v>164</v>
      </c>
      <c r="C3" s="296" t="s">
        <v>161</v>
      </c>
      <c r="D3" s="296" t="s">
        <v>162</v>
      </c>
    </row>
    <row r="4" spans="1:4" ht="15">
      <c r="A4" s="295">
        <v>98</v>
      </c>
      <c r="B4" s="296" t="s">
        <v>165</v>
      </c>
      <c r="C4" s="296" t="s">
        <v>161</v>
      </c>
      <c r="D4" s="296" t="s">
        <v>162</v>
      </c>
    </row>
    <row r="5" spans="1:4" ht="15">
      <c r="A5" s="295">
        <v>3009</v>
      </c>
      <c r="B5" s="296" t="s">
        <v>166</v>
      </c>
      <c r="C5" s="296" t="s">
        <v>161</v>
      </c>
      <c r="D5" s="296" t="s">
        <v>162</v>
      </c>
    </row>
    <row r="6" spans="1:4" ht="15">
      <c r="A6" s="295">
        <v>112</v>
      </c>
      <c r="B6" s="296" t="s">
        <v>167</v>
      </c>
      <c r="C6" s="296" t="s">
        <v>161</v>
      </c>
      <c r="D6" s="296" t="s">
        <v>162</v>
      </c>
    </row>
    <row r="7" spans="1:4" ht="15">
      <c r="A7" s="295">
        <v>186</v>
      </c>
      <c r="B7" s="296" t="s">
        <v>168</v>
      </c>
      <c r="C7" s="296" t="s">
        <v>161</v>
      </c>
      <c r="D7" s="296" t="s">
        <v>162</v>
      </c>
    </row>
    <row r="8" spans="1:4" ht="15">
      <c r="A8" s="295">
        <v>72</v>
      </c>
      <c r="B8" s="296" t="s">
        <v>169</v>
      </c>
      <c r="C8" s="296" t="s">
        <v>161</v>
      </c>
      <c r="D8" s="296" t="s">
        <v>162</v>
      </c>
    </row>
    <row r="9" spans="1:4" ht="15">
      <c r="A9" s="295">
        <v>187</v>
      </c>
      <c r="B9" s="296" t="s">
        <v>170</v>
      </c>
      <c r="C9" s="296" t="s">
        <v>161</v>
      </c>
      <c r="D9" s="296" t="s">
        <v>162</v>
      </c>
    </row>
    <row r="10" spans="1:4" ht="15">
      <c r="A10" s="295">
        <v>179</v>
      </c>
      <c r="B10" s="296" t="s">
        <v>171</v>
      </c>
      <c r="C10" s="296" t="s">
        <v>161</v>
      </c>
      <c r="D10" s="296" t="s">
        <v>162</v>
      </c>
    </row>
    <row r="11" spans="1:4" ht="15">
      <c r="A11" s="295">
        <v>177</v>
      </c>
      <c r="B11" s="296" t="s">
        <v>172</v>
      </c>
      <c r="C11" s="296" t="s">
        <v>161</v>
      </c>
      <c r="D11" s="296" t="s">
        <v>162</v>
      </c>
    </row>
    <row r="12" spans="1:4" ht="15">
      <c r="A12" s="295">
        <v>174</v>
      </c>
      <c r="B12" s="296" t="s">
        <v>173</v>
      </c>
      <c r="C12" s="296" t="s">
        <v>161</v>
      </c>
      <c r="D12" s="296" t="s">
        <v>162</v>
      </c>
    </row>
    <row r="13" spans="1:4" ht="15">
      <c r="A13" s="295">
        <v>3012</v>
      </c>
      <c r="B13" s="296" t="s">
        <v>530</v>
      </c>
      <c r="C13" s="296" t="s">
        <v>161</v>
      </c>
      <c r="D13" s="296" t="s">
        <v>162</v>
      </c>
    </row>
    <row r="14" spans="1:4" ht="15">
      <c r="A14" s="295">
        <v>178</v>
      </c>
      <c r="B14" s="296" t="s">
        <v>174</v>
      </c>
      <c r="C14" s="296" t="s">
        <v>161</v>
      </c>
      <c r="D14" s="296" t="s">
        <v>162</v>
      </c>
    </row>
    <row r="15" spans="1:4" ht="15">
      <c r="A15" s="295">
        <v>197</v>
      </c>
      <c r="B15" s="296" t="s">
        <v>175</v>
      </c>
      <c r="C15" s="296" t="s">
        <v>161</v>
      </c>
      <c r="D15" s="296" t="s">
        <v>162</v>
      </c>
    </row>
    <row r="16" spans="1:4" ht="15">
      <c r="A16" s="295">
        <v>175</v>
      </c>
      <c r="B16" s="296" t="s">
        <v>176</v>
      </c>
      <c r="C16" s="296" t="s">
        <v>161</v>
      </c>
      <c r="D16" s="296" t="s">
        <v>162</v>
      </c>
    </row>
    <row r="17" spans="1:4" ht="30">
      <c r="A17" s="295">
        <v>222</v>
      </c>
      <c r="B17" s="296" t="s">
        <v>505</v>
      </c>
      <c r="C17" s="296" t="s">
        <v>161</v>
      </c>
      <c r="D17" s="296" t="s">
        <v>162</v>
      </c>
    </row>
    <row r="18" spans="1:4" ht="30">
      <c r="A18" s="295">
        <v>221</v>
      </c>
      <c r="B18" s="296" t="s">
        <v>506</v>
      </c>
      <c r="C18" s="296" t="s">
        <v>161</v>
      </c>
      <c r="D18" s="296" t="s">
        <v>162</v>
      </c>
    </row>
    <row r="19" spans="1:4" ht="15">
      <c r="A19" s="295">
        <v>219</v>
      </c>
      <c r="B19" s="296" t="s">
        <v>507</v>
      </c>
      <c r="C19" s="296" t="s">
        <v>161</v>
      </c>
      <c r="D19" s="296" t="s">
        <v>162</v>
      </c>
    </row>
    <row r="20" spans="1:4" ht="15">
      <c r="A20" s="295">
        <v>218</v>
      </c>
      <c r="B20" s="296" t="s">
        <v>177</v>
      </c>
      <c r="C20" s="296" t="s">
        <v>161</v>
      </c>
      <c r="D20" s="296" t="s">
        <v>162</v>
      </c>
    </row>
    <row r="21" spans="1:4" ht="15">
      <c r="A21" s="295">
        <v>220</v>
      </c>
      <c r="B21" s="296" t="s">
        <v>508</v>
      </c>
      <c r="C21" s="296" t="s">
        <v>161</v>
      </c>
      <c r="D21" s="296" t="s">
        <v>162</v>
      </c>
    </row>
    <row r="22" spans="1:4" ht="15">
      <c r="A22" s="295">
        <v>223</v>
      </c>
      <c r="B22" s="296" t="s">
        <v>178</v>
      </c>
      <c r="C22" s="296" t="s">
        <v>161</v>
      </c>
      <c r="D22" s="296" t="s">
        <v>162</v>
      </c>
    </row>
    <row r="23" spans="1:4" ht="15">
      <c r="A23" s="295">
        <v>133</v>
      </c>
      <c r="B23" s="296" t="s">
        <v>179</v>
      </c>
      <c r="C23" s="296" t="s">
        <v>161</v>
      </c>
      <c r="D23" s="296" t="s">
        <v>162</v>
      </c>
    </row>
    <row r="24" spans="1:4" ht="15">
      <c r="A24" s="295">
        <v>132</v>
      </c>
      <c r="B24" s="296" t="s">
        <v>180</v>
      </c>
      <c r="C24" s="296" t="s">
        <v>161</v>
      </c>
      <c r="D24" s="296" t="s">
        <v>162</v>
      </c>
    </row>
    <row r="25" spans="1:4" ht="15">
      <c r="A25" s="295">
        <v>173</v>
      </c>
      <c r="B25" s="296" t="s">
        <v>181</v>
      </c>
      <c r="C25" s="296" t="s">
        <v>161</v>
      </c>
      <c r="D25" s="296" t="s">
        <v>162</v>
      </c>
    </row>
    <row r="26" spans="1:4" ht="15">
      <c r="A26" s="295">
        <v>198</v>
      </c>
      <c r="B26" s="296" t="s">
        <v>182</v>
      </c>
      <c r="C26" s="296" t="s">
        <v>161</v>
      </c>
      <c r="D26" s="296" t="s">
        <v>162</v>
      </c>
    </row>
    <row r="27" spans="1:4" ht="15">
      <c r="A27" s="295">
        <v>43</v>
      </c>
      <c r="B27" s="296" t="s">
        <v>183</v>
      </c>
      <c r="C27" s="296" t="s">
        <v>184</v>
      </c>
      <c r="D27" s="296" t="s">
        <v>162</v>
      </c>
    </row>
    <row r="28" spans="1:4" ht="15">
      <c r="A28" s="295">
        <v>828</v>
      </c>
      <c r="B28" s="296" t="s">
        <v>185</v>
      </c>
      <c r="C28" s="296" t="s">
        <v>161</v>
      </c>
      <c r="D28" s="296" t="s">
        <v>162</v>
      </c>
    </row>
    <row r="29" spans="1:4" ht="15">
      <c r="A29" s="295">
        <v>801</v>
      </c>
      <c r="B29" s="296" t="s">
        <v>186</v>
      </c>
      <c r="C29" s="296" t="s">
        <v>161</v>
      </c>
      <c r="D29" s="296" t="s">
        <v>162</v>
      </c>
    </row>
    <row r="30" spans="1:4" ht="15">
      <c r="A30" s="295">
        <v>86</v>
      </c>
      <c r="B30" s="296" t="s">
        <v>187</v>
      </c>
      <c r="C30" s="296" t="s">
        <v>161</v>
      </c>
      <c r="D30" s="296" t="s">
        <v>162</v>
      </c>
    </row>
    <row r="31" spans="1:4" ht="15">
      <c r="A31" s="295">
        <v>9</v>
      </c>
      <c r="B31" s="296" t="s">
        <v>188</v>
      </c>
      <c r="C31" s="296" t="s">
        <v>189</v>
      </c>
      <c r="D31" s="296" t="s">
        <v>162</v>
      </c>
    </row>
    <row r="32" spans="1:4" ht="15">
      <c r="A32" s="295">
        <v>1090</v>
      </c>
      <c r="B32" s="296" t="s">
        <v>549</v>
      </c>
      <c r="C32" s="296" t="s">
        <v>189</v>
      </c>
      <c r="D32" s="296" t="s">
        <v>190</v>
      </c>
    </row>
    <row r="33" spans="1:4" ht="15">
      <c r="A33" s="295">
        <v>26</v>
      </c>
      <c r="B33" s="296" t="s">
        <v>191</v>
      </c>
      <c r="C33" s="296" t="s">
        <v>192</v>
      </c>
      <c r="D33" s="296" t="s">
        <v>162</v>
      </c>
    </row>
    <row r="34" spans="1:4" ht="15">
      <c r="A34" s="295">
        <v>50</v>
      </c>
      <c r="B34" s="296" t="s">
        <v>193</v>
      </c>
      <c r="C34" s="296" t="s">
        <v>194</v>
      </c>
      <c r="D34" s="296" t="s">
        <v>162</v>
      </c>
    </row>
    <row r="35" spans="1:4" ht="15">
      <c r="A35" s="295">
        <v>136</v>
      </c>
      <c r="B35" s="296" t="s">
        <v>195</v>
      </c>
      <c r="C35" s="296" t="s">
        <v>161</v>
      </c>
      <c r="D35" s="296" t="s">
        <v>162</v>
      </c>
    </row>
    <row r="36" spans="1:4" ht="15">
      <c r="A36" s="295">
        <v>1431</v>
      </c>
      <c r="B36" s="296" t="s">
        <v>196</v>
      </c>
      <c r="C36" s="296" t="s">
        <v>197</v>
      </c>
      <c r="D36" s="296" t="s">
        <v>190</v>
      </c>
    </row>
    <row r="37" spans="1:4" ht="15">
      <c r="A37" s="295">
        <v>1430</v>
      </c>
      <c r="B37" s="296" t="s">
        <v>198</v>
      </c>
      <c r="C37" s="296" t="s">
        <v>184</v>
      </c>
      <c r="D37" s="296" t="s">
        <v>199</v>
      </c>
    </row>
    <row r="38" spans="1:4" ht="15">
      <c r="A38" s="295">
        <v>10</v>
      </c>
      <c r="B38" s="296" t="s">
        <v>200</v>
      </c>
      <c r="C38" s="296" t="s">
        <v>201</v>
      </c>
      <c r="D38" s="296" t="s">
        <v>162</v>
      </c>
    </row>
    <row r="39" spans="1:4" ht="15">
      <c r="A39" s="295">
        <v>1101</v>
      </c>
      <c r="B39" s="296" t="s">
        <v>202</v>
      </c>
      <c r="C39" s="296" t="s">
        <v>201</v>
      </c>
      <c r="D39" s="296" t="s">
        <v>190</v>
      </c>
    </row>
    <row r="40" spans="1:4" ht="15">
      <c r="A40" s="295">
        <v>1100</v>
      </c>
      <c r="B40" s="296" t="s">
        <v>203</v>
      </c>
      <c r="C40" s="296" t="s">
        <v>201</v>
      </c>
      <c r="D40" s="296" t="s">
        <v>199</v>
      </c>
    </row>
    <row r="41" spans="1:4" ht="15">
      <c r="A41" s="295">
        <v>803</v>
      </c>
      <c r="B41" s="296" t="s">
        <v>204</v>
      </c>
      <c r="C41" s="296" t="s">
        <v>161</v>
      </c>
      <c r="D41" s="296" t="s">
        <v>162</v>
      </c>
    </row>
    <row r="42" spans="1:4" ht="15">
      <c r="A42" s="295">
        <v>151</v>
      </c>
      <c r="B42" s="296" t="s">
        <v>205</v>
      </c>
      <c r="C42" s="296" t="s">
        <v>161</v>
      </c>
      <c r="D42" s="296" t="s">
        <v>162</v>
      </c>
    </row>
    <row r="43" spans="1:4" ht="15">
      <c r="A43" s="295">
        <v>11</v>
      </c>
      <c r="B43" s="296" t="s">
        <v>206</v>
      </c>
      <c r="C43" s="296" t="s">
        <v>207</v>
      </c>
      <c r="D43" s="296" t="s">
        <v>162</v>
      </c>
    </row>
    <row r="44" spans="1:4" ht="15">
      <c r="A44" s="295">
        <v>1112</v>
      </c>
      <c r="B44" s="296" t="s">
        <v>208</v>
      </c>
      <c r="C44" s="296" t="s">
        <v>207</v>
      </c>
      <c r="D44" s="296" t="s">
        <v>209</v>
      </c>
    </row>
    <row r="45" spans="1:4" ht="15">
      <c r="A45" s="295">
        <v>1111</v>
      </c>
      <c r="B45" s="296" t="s">
        <v>210</v>
      </c>
      <c r="C45" s="296" t="s">
        <v>207</v>
      </c>
      <c r="D45" s="296" t="s">
        <v>190</v>
      </c>
    </row>
    <row r="46" spans="1:4" ht="15">
      <c r="A46" s="295">
        <v>1113</v>
      </c>
      <c r="B46" s="296" t="s">
        <v>211</v>
      </c>
      <c r="C46" s="296" t="s">
        <v>207</v>
      </c>
      <c r="D46" s="296" t="s">
        <v>212</v>
      </c>
    </row>
    <row r="47" spans="1:4" ht="15">
      <c r="A47" s="295">
        <v>1110</v>
      </c>
      <c r="B47" s="296" t="s">
        <v>213</v>
      </c>
      <c r="C47" s="296" t="s">
        <v>207</v>
      </c>
      <c r="D47" s="296" t="s">
        <v>214</v>
      </c>
    </row>
    <row r="48" spans="1:4" ht="15">
      <c r="A48" s="295">
        <v>12</v>
      </c>
      <c r="B48" s="296" t="s">
        <v>215</v>
      </c>
      <c r="C48" s="296" t="s">
        <v>216</v>
      </c>
      <c r="D48" s="296" t="s">
        <v>162</v>
      </c>
    </row>
    <row r="49" spans="1:4" ht="15">
      <c r="A49" s="295">
        <v>3010</v>
      </c>
      <c r="B49" s="296" t="s">
        <v>531</v>
      </c>
      <c r="C49" s="296" t="s">
        <v>161</v>
      </c>
      <c r="D49" s="296" t="s">
        <v>162</v>
      </c>
    </row>
    <row r="50" spans="1:4" ht="15">
      <c r="A50" s="295">
        <v>420</v>
      </c>
      <c r="B50" s="296" t="s">
        <v>217</v>
      </c>
      <c r="C50" s="296" t="s">
        <v>161</v>
      </c>
      <c r="D50" s="296" t="s">
        <v>162</v>
      </c>
    </row>
    <row r="51" spans="1:4" ht="15">
      <c r="A51" s="295">
        <v>139</v>
      </c>
      <c r="B51" s="296" t="s">
        <v>218</v>
      </c>
      <c r="C51" s="296" t="s">
        <v>161</v>
      </c>
      <c r="D51" s="296" t="s">
        <v>162</v>
      </c>
    </row>
    <row r="52" spans="1:4" ht="15">
      <c r="A52" s="295">
        <v>141</v>
      </c>
      <c r="B52" s="296" t="s">
        <v>219</v>
      </c>
      <c r="C52" s="296" t="s">
        <v>161</v>
      </c>
      <c r="D52" s="296" t="s">
        <v>162</v>
      </c>
    </row>
    <row r="53" spans="1:4" ht="15">
      <c r="A53" s="295">
        <v>146</v>
      </c>
      <c r="B53" s="296" t="s">
        <v>220</v>
      </c>
      <c r="C53" s="296" t="s">
        <v>161</v>
      </c>
      <c r="D53" s="296" t="s">
        <v>162</v>
      </c>
    </row>
    <row r="54" spans="1:4" ht="15">
      <c r="A54" s="295">
        <v>142</v>
      </c>
      <c r="B54" s="296" t="s">
        <v>221</v>
      </c>
      <c r="C54" s="296" t="s">
        <v>161</v>
      </c>
      <c r="D54" s="296" t="s">
        <v>162</v>
      </c>
    </row>
    <row r="55" spans="1:4" ht="15">
      <c r="A55" s="295">
        <v>140</v>
      </c>
      <c r="B55" s="296" t="s">
        <v>222</v>
      </c>
      <c r="C55" s="296" t="s">
        <v>161</v>
      </c>
      <c r="D55" s="296" t="s">
        <v>162</v>
      </c>
    </row>
    <row r="56" spans="1:4" ht="15">
      <c r="A56" s="295">
        <v>51</v>
      </c>
      <c r="B56" s="296" t="s">
        <v>223</v>
      </c>
      <c r="C56" s="296" t="s">
        <v>224</v>
      </c>
      <c r="D56" s="296" t="s">
        <v>162</v>
      </c>
    </row>
    <row r="57" spans="1:4" ht="15">
      <c r="A57" s="295">
        <v>39</v>
      </c>
      <c r="B57" s="296" t="s">
        <v>225</v>
      </c>
      <c r="C57" s="296" t="s">
        <v>226</v>
      </c>
      <c r="D57" s="296" t="s">
        <v>162</v>
      </c>
    </row>
    <row r="58" spans="1:4" ht="15">
      <c r="A58" s="295">
        <v>7</v>
      </c>
      <c r="B58" s="296" t="s">
        <v>227</v>
      </c>
      <c r="C58" s="296" t="s">
        <v>161</v>
      </c>
      <c r="D58" s="296" t="s">
        <v>228</v>
      </c>
    </row>
    <row r="59" spans="1:4" ht="15">
      <c r="A59" s="295">
        <v>188</v>
      </c>
      <c r="B59" s="296" t="s">
        <v>229</v>
      </c>
      <c r="C59" s="296" t="s">
        <v>161</v>
      </c>
      <c r="D59" s="296" t="s">
        <v>162</v>
      </c>
    </row>
    <row r="60" spans="1:4" ht="15">
      <c r="A60" s="295">
        <v>8</v>
      </c>
      <c r="B60" s="296" t="s">
        <v>230</v>
      </c>
      <c r="C60" s="296" t="s">
        <v>231</v>
      </c>
      <c r="D60" s="296" t="s">
        <v>162</v>
      </c>
    </row>
    <row r="61" spans="1:4" ht="15">
      <c r="A61" s="295">
        <v>1080</v>
      </c>
      <c r="B61" s="296" t="s">
        <v>232</v>
      </c>
      <c r="C61" s="296" t="s">
        <v>231</v>
      </c>
      <c r="D61" s="296" t="s">
        <v>199</v>
      </c>
    </row>
    <row r="62" spans="1:4" ht="15">
      <c r="A62" s="295">
        <v>1391</v>
      </c>
      <c r="B62" s="296" t="s">
        <v>233</v>
      </c>
      <c r="C62" s="296" t="s">
        <v>226</v>
      </c>
      <c r="D62" s="296" t="s">
        <v>190</v>
      </c>
    </row>
    <row r="63" spans="1:4" ht="15">
      <c r="A63" s="295">
        <v>1390</v>
      </c>
      <c r="B63" s="296" t="s">
        <v>234</v>
      </c>
      <c r="C63" s="296" t="s">
        <v>226</v>
      </c>
      <c r="D63" s="296" t="s">
        <v>199</v>
      </c>
    </row>
    <row r="64" spans="1:4" ht="15">
      <c r="A64" s="295">
        <v>825</v>
      </c>
      <c r="B64" s="296" t="s">
        <v>235</v>
      </c>
      <c r="C64" s="296" t="s">
        <v>161</v>
      </c>
      <c r="D64" s="296" t="s">
        <v>162</v>
      </c>
    </row>
    <row r="65" spans="1:4" ht="15">
      <c r="A65" s="295">
        <v>827</v>
      </c>
      <c r="B65" s="296" t="s">
        <v>236</v>
      </c>
      <c r="C65" s="296" t="s">
        <v>161</v>
      </c>
      <c r="D65" s="296" t="s">
        <v>162</v>
      </c>
    </row>
    <row r="66" spans="1:4" ht="15">
      <c r="A66" s="295">
        <v>170</v>
      </c>
      <c r="B66" s="296" t="s">
        <v>237</v>
      </c>
      <c r="C66" s="296" t="s">
        <v>161</v>
      </c>
      <c r="D66" s="296" t="s">
        <v>162</v>
      </c>
    </row>
    <row r="67" spans="1:4" ht="15">
      <c r="A67" s="295">
        <v>1420</v>
      </c>
      <c r="B67" s="296" t="s">
        <v>238</v>
      </c>
      <c r="C67" s="296" t="s">
        <v>161</v>
      </c>
      <c r="D67" s="296" t="s">
        <v>190</v>
      </c>
    </row>
    <row r="68" spans="1:4" ht="15">
      <c r="A68" s="295">
        <v>196</v>
      </c>
      <c r="B68" s="296" t="s">
        <v>239</v>
      </c>
      <c r="C68" s="296" t="s">
        <v>161</v>
      </c>
      <c r="D68" s="296" t="s">
        <v>162</v>
      </c>
    </row>
    <row r="69" spans="1:4" ht="15">
      <c r="A69" s="295">
        <v>29</v>
      </c>
      <c r="B69" s="296" t="s">
        <v>240</v>
      </c>
      <c r="C69" s="296" t="s">
        <v>241</v>
      </c>
      <c r="D69" s="296" t="s">
        <v>162</v>
      </c>
    </row>
    <row r="70" spans="1:4" ht="15">
      <c r="A70" s="295">
        <v>60</v>
      </c>
      <c r="B70" s="296" t="s">
        <v>40</v>
      </c>
      <c r="C70" s="296" t="s">
        <v>192</v>
      </c>
      <c r="D70" s="296" t="s">
        <v>162</v>
      </c>
    </row>
    <row r="71" spans="1:4" ht="15">
      <c r="A71" s="295">
        <v>33</v>
      </c>
      <c r="B71" s="296" t="s">
        <v>39</v>
      </c>
      <c r="C71" s="296" t="s">
        <v>242</v>
      </c>
      <c r="D71" s="296" t="s">
        <v>162</v>
      </c>
    </row>
    <row r="72" spans="1:4" ht="15">
      <c r="A72" s="295">
        <v>1330</v>
      </c>
      <c r="B72" s="296" t="s">
        <v>243</v>
      </c>
      <c r="C72" s="296" t="s">
        <v>242</v>
      </c>
      <c r="D72" s="296" t="s">
        <v>190</v>
      </c>
    </row>
    <row r="73" spans="1:4" ht="15">
      <c r="A73" s="295">
        <v>1331</v>
      </c>
      <c r="B73" s="296" t="s">
        <v>244</v>
      </c>
      <c r="C73" s="296" t="s">
        <v>242</v>
      </c>
      <c r="D73" s="296" t="s">
        <v>199</v>
      </c>
    </row>
    <row r="74" spans="1:4" ht="15">
      <c r="A74" s="295">
        <v>25</v>
      </c>
      <c r="B74" s="296" t="s">
        <v>245</v>
      </c>
      <c r="C74" s="296" t="s">
        <v>246</v>
      </c>
      <c r="D74" s="296" t="s">
        <v>162</v>
      </c>
    </row>
    <row r="75" spans="1:4" ht="15">
      <c r="A75" s="295">
        <v>17</v>
      </c>
      <c r="B75" s="296" t="s">
        <v>247</v>
      </c>
      <c r="C75" s="296" t="s">
        <v>248</v>
      </c>
      <c r="D75" s="296" t="s">
        <v>162</v>
      </c>
    </row>
    <row r="76" spans="1:4" ht="15">
      <c r="A76" s="295">
        <v>1171</v>
      </c>
      <c r="B76" s="296" t="s">
        <v>249</v>
      </c>
      <c r="C76" s="296" t="s">
        <v>248</v>
      </c>
      <c r="D76" s="296" t="s">
        <v>190</v>
      </c>
    </row>
    <row r="77" spans="1:4" ht="15">
      <c r="A77" s="295">
        <v>1170</v>
      </c>
      <c r="B77" s="296" t="s">
        <v>250</v>
      </c>
      <c r="C77" s="296" t="s">
        <v>248</v>
      </c>
      <c r="D77" s="296" t="s">
        <v>214</v>
      </c>
    </row>
    <row r="78" spans="1:4" ht="15">
      <c r="A78" s="295">
        <v>1410</v>
      </c>
      <c r="B78" s="296" t="s">
        <v>251</v>
      </c>
      <c r="C78" s="296" t="s">
        <v>161</v>
      </c>
      <c r="D78" s="296" t="s">
        <v>190</v>
      </c>
    </row>
    <row r="79" spans="1:4" ht="15">
      <c r="A79" s="295">
        <v>41</v>
      </c>
      <c r="B79" s="296" t="s">
        <v>252</v>
      </c>
      <c r="C79" s="296" t="s">
        <v>161</v>
      </c>
      <c r="D79" s="296" t="s">
        <v>162</v>
      </c>
    </row>
    <row r="80" spans="1:4" ht="15">
      <c r="A80" s="295">
        <v>37</v>
      </c>
      <c r="B80" s="296" t="s">
        <v>253</v>
      </c>
      <c r="C80" s="296" t="s">
        <v>254</v>
      </c>
      <c r="D80" s="296" t="s">
        <v>162</v>
      </c>
    </row>
    <row r="81" spans="1:4" ht="15">
      <c r="A81" s="295">
        <v>80</v>
      </c>
      <c r="B81" s="296" t="s">
        <v>255</v>
      </c>
      <c r="C81" s="296" t="s">
        <v>161</v>
      </c>
      <c r="D81" s="296" t="s">
        <v>162</v>
      </c>
    </row>
    <row r="82" spans="1:4" ht="15">
      <c r="A82" s="295">
        <v>1600</v>
      </c>
      <c r="B82" s="296" t="s">
        <v>256</v>
      </c>
      <c r="C82" s="296" t="s">
        <v>192</v>
      </c>
      <c r="D82" s="296" t="s">
        <v>190</v>
      </c>
    </row>
    <row r="83" spans="1:4" ht="15">
      <c r="A83" s="295">
        <v>1601</v>
      </c>
      <c r="B83" s="296" t="s">
        <v>257</v>
      </c>
      <c r="C83" s="296" t="s">
        <v>192</v>
      </c>
      <c r="D83" s="296" t="s">
        <v>199</v>
      </c>
    </row>
    <row r="84" spans="1:4" ht="15">
      <c r="A84" s="295">
        <v>30</v>
      </c>
      <c r="B84" s="296" t="s">
        <v>258</v>
      </c>
      <c r="C84" s="296" t="s">
        <v>241</v>
      </c>
      <c r="D84" s="296" t="s">
        <v>162</v>
      </c>
    </row>
    <row r="85" spans="1:4" ht="15">
      <c r="A85" s="295">
        <v>1300</v>
      </c>
      <c r="B85" s="296" t="s">
        <v>259</v>
      </c>
      <c r="C85" s="296" t="s">
        <v>241</v>
      </c>
      <c r="D85" s="296" t="s">
        <v>190</v>
      </c>
    </row>
    <row r="86" spans="1:4" ht="15">
      <c r="A86" s="295">
        <v>13</v>
      </c>
      <c r="B86" s="296" t="s">
        <v>260</v>
      </c>
      <c r="C86" s="296" t="s">
        <v>261</v>
      </c>
      <c r="D86" s="296" t="s">
        <v>162</v>
      </c>
    </row>
    <row r="87" spans="1:4" ht="15">
      <c r="A87" s="295">
        <v>1132</v>
      </c>
      <c r="B87" s="296" t="s">
        <v>262</v>
      </c>
      <c r="C87" s="296" t="s">
        <v>261</v>
      </c>
      <c r="D87" s="296" t="s">
        <v>209</v>
      </c>
    </row>
    <row r="88" spans="1:4" ht="15">
      <c r="A88" s="295">
        <v>1131</v>
      </c>
      <c r="B88" s="296" t="s">
        <v>263</v>
      </c>
      <c r="C88" s="296" t="s">
        <v>261</v>
      </c>
      <c r="D88" s="296" t="s">
        <v>190</v>
      </c>
    </row>
    <row r="89" spans="1:4" ht="15">
      <c r="A89" s="295">
        <v>1133</v>
      </c>
      <c r="B89" s="296" t="s">
        <v>264</v>
      </c>
      <c r="C89" s="296" t="s">
        <v>261</v>
      </c>
      <c r="D89" s="296" t="s">
        <v>212</v>
      </c>
    </row>
    <row r="90" spans="1:4" ht="15">
      <c r="A90" s="295">
        <v>1130</v>
      </c>
      <c r="B90" s="296" t="s">
        <v>265</v>
      </c>
      <c r="C90" s="296" t="s">
        <v>261</v>
      </c>
      <c r="D90" s="296" t="s">
        <v>214</v>
      </c>
    </row>
    <row r="91" spans="1:4" ht="15">
      <c r="A91" s="295">
        <v>830</v>
      </c>
      <c r="B91" s="296" t="s">
        <v>509</v>
      </c>
      <c r="C91" s="296" t="s">
        <v>161</v>
      </c>
      <c r="D91" s="296" t="s">
        <v>162</v>
      </c>
    </row>
    <row r="92" spans="1:4" ht="15">
      <c r="A92" s="295">
        <v>206</v>
      </c>
      <c r="B92" s="296" t="s">
        <v>266</v>
      </c>
      <c r="C92" s="296" t="s">
        <v>161</v>
      </c>
      <c r="D92" s="296" t="s">
        <v>162</v>
      </c>
    </row>
    <row r="93" spans="1:4" ht="15">
      <c r="A93" s="295">
        <v>143</v>
      </c>
      <c r="B93" s="296" t="s">
        <v>267</v>
      </c>
      <c r="C93" s="296" t="s">
        <v>161</v>
      </c>
      <c r="D93" s="296" t="s">
        <v>162</v>
      </c>
    </row>
    <row r="94" spans="1:4" ht="15">
      <c r="A94" s="295">
        <v>189</v>
      </c>
      <c r="B94" s="296" t="s">
        <v>268</v>
      </c>
      <c r="C94" s="296" t="s">
        <v>161</v>
      </c>
      <c r="D94" s="296" t="s">
        <v>162</v>
      </c>
    </row>
    <row r="95" spans="1:4" ht="30">
      <c r="A95" s="295">
        <v>121</v>
      </c>
      <c r="B95" s="296" t="s">
        <v>269</v>
      </c>
      <c r="C95" s="296" t="s">
        <v>270</v>
      </c>
      <c r="D95" s="296" t="s">
        <v>162</v>
      </c>
    </row>
    <row r="96" spans="1:4" ht="15">
      <c r="A96" s="295">
        <v>87</v>
      </c>
      <c r="B96" s="296" t="s">
        <v>271</v>
      </c>
      <c r="C96" s="296" t="s">
        <v>161</v>
      </c>
      <c r="D96" s="296" t="s">
        <v>162</v>
      </c>
    </row>
    <row r="97" spans="1:4" ht="15">
      <c r="A97" s="295">
        <v>76</v>
      </c>
      <c r="B97" s="296" t="s">
        <v>272</v>
      </c>
      <c r="C97" s="296" t="s">
        <v>161</v>
      </c>
      <c r="D97" s="296" t="s">
        <v>162</v>
      </c>
    </row>
    <row r="98" spans="1:4" ht="15">
      <c r="A98" s="295">
        <v>83</v>
      </c>
      <c r="B98" s="296" t="s">
        <v>273</v>
      </c>
      <c r="C98" s="296" t="s">
        <v>161</v>
      </c>
      <c r="D98" s="296" t="s">
        <v>162</v>
      </c>
    </row>
    <row r="99" spans="1:4" ht="15">
      <c r="A99" s="295">
        <v>150</v>
      </c>
      <c r="B99" s="296" t="s">
        <v>274</v>
      </c>
      <c r="C99" s="296" t="s">
        <v>161</v>
      </c>
      <c r="D99" s="296" t="s">
        <v>162</v>
      </c>
    </row>
    <row r="100" spans="1:4" ht="15">
      <c r="A100" s="295">
        <v>807</v>
      </c>
      <c r="B100" s="296" t="s">
        <v>275</v>
      </c>
      <c r="C100" s="296" t="s">
        <v>161</v>
      </c>
      <c r="D100" s="296" t="s">
        <v>162</v>
      </c>
    </row>
    <row r="101" spans="1:4" ht="15">
      <c r="A101" s="295">
        <v>85</v>
      </c>
      <c r="B101" s="296" t="s">
        <v>276</v>
      </c>
      <c r="C101" s="296" t="s">
        <v>161</v>
      </c>
      <c r="D101" s="296" t="s">
        <v>162</v>
      </c>
    </row>
    <row r="102" spans="1:4" ht="15">
      <c r="A102" s="295">
        <v>61</v>
      </c>
      <c r="B102" s="296" t="s">
        <v>277</v>
      </c>
      <c r="C102" s="296" t="s">
        <v>161</v>
      </c>
      <c r="D102" s="296" t="s">
        <v>162</v>
      </c>
    </row>
    <row r="103" spans="1:4" ht="15">
      <c r="A103" s="295">
        <v>808</v>
      </c>
      <c r="B103" s="296" t="s">
        <v>278</v>
      </c>
      <c r="C103" s="296" t="s">
        <v>161</v>
      </c>
      <c r="D103" s="296" t="s">
        <v>162</v>
      </c>
    </row>
    <row r="104" spans="1:4" ht="15">
      <c r="A104" s="295">
        <v>88</v>
      </c>
      <c r="B104" s="296" t="s">
        <v>279</v>
      </c>
      <c r="C104" s="296" t="s">
        <v>161</v>
      </c>
      <c r="D104" s="296" t="s">
        <v>162</v>
      </c>
    </row>
    <row r="105" spans="1:4" ht="15">
      <c r="A105" s="295">
        <v>191</v>
      </c>
      <c r="B105" s="296" t="s">
        <v>280</v>
      </c>
      <c r="C105" s="296" t="s">
        <v>161</v>
      </c>
      <c r="D105" s="296" t="s">
        <v>162</v>
      </c>
    </row>
    <row r="106" spans="1:4" ht="15">
      <c r="A106" s="295">
        <v>217</v>
      </c>
      <c r="B106" s="296" t="s">
        <v>281</v>
      </c>
      <c r="C106" s="296" t="s">
        <v>161</v>
      </c>
      <c r="D106" s="296" t="s">
        <v>282</v>
      </c>
    </row>
    <row r="107" spans="1:4" ht="15">
      <c r="A107" s="295">
        <v>172</v>
      </c>
      <c r="B107" s="296" t="s">
        <v>283</v>
      </c>
      <c r="C107" s="296" t="s">
        <v>161</v>
      </c>
      <c r="D107" s="296" t="s">
        <v>162</v>
      </c>
    </row>
    <row r="108" spans="1:4" ht="15">
      <c r="A108" s="295">
        <v>176</v>
      </c>
      <c r="B108" s="296" t="s">
        <v>284</v>
      </c>
      <c r="C108" s="296" t="s">
        <v>161</v>
      </c>
      <c r="D108" s="296" t="s">
        <v>162</v>
      </c>
    </row>
    <row r="109" spans="1:4" ht="15">
      <c r="A109" s="295">
        <v>183</v>
      </c>
      <c r="B109" s="296" t="s">
        <v>285</v>
      </c>
      <c r="C109" s="296" t="s">
        <v>161</v>
      </c>
      <c r="D109" s="296" t="s">
        <v>162</v>
      </c>
    </row>
    <row r="110" spans="1:4" ht="15">
      <c r="A110" s="295">
        <v>184</v>
      </c>
      <c r="B110" s="296" t="s">
        <v>286</v>
      </c>
      <c r="C110" s="296" t="s">
        <v>161</v>
      </c>
      <c r="D110" s="296" t="s">
        <v>162</v>
      </c>
    </row>
    <row r="111" spans="1:4" ht="15">
      <c r="A111" s="295">
        <v>135</v>
      </c>
      <c r="B111" s="296" t="s">
        <v>287</v>
      </c>
      <c r="C111" s="296" t="s">
        <v>161</v>
      </c>
      <c r="D111" s="296" t="s">
        <v>162</v>
      </c>
    </row>
    <row r="112" spans="1:4" ht="15">
      <c r="A112" s="295">
        <v>818</v>
      </c>
      <c r="B112" s="296" t="s">
        <v>288</v>
      </c>
      <c r="C112" s="296" t="s">
        <v>161</v>
      </c>
      <c r="D112" s="296" t="s">
        <v>162</v>
      </c>
    </row>
    <row r="113" spans="1:4" ht="15">
      <c r="A113" s="295">
        <v>46</v>
      </c>
      <c r="B113" s="296" t="s">
        <v>289</v>
      </c>
      <c r="C113" s="296" t="s">
        <v>290</v>
      </c>
      <c r="D113" s="296" t="s">
        <v>162</v>
      </c>
    </row>
    <row r="114" spans="1:4" ht="15">
      <c r="A114" s="295">
        <v>1460</v>
      </c>
      <c r="B114" s="296" t="s">
        <v>291</v>
      </c>
      <c r="C114" s="296" t="s">
        <v>290</v>
      </c>
      <c r="D114" s="296" t="s">
        <v>190</v>
      </c>
    </row>
    <row r="115" spans="1:4" ht="15">
      <c r="A115" s="295">
        <v>838</v>
      </c>
      <c r="B115" s="296" t="s">
        <v>533</v>
      </c>
      <c r="C115" s="296" t="s">
        <v>161</v>
      </c>
      <c r="D115" s="296" t="s">
        <v>162</v>
      </c>
    </row>
    <row r="116" spans="1:4" ht="15">
      <c r="A116" s="295">
        <v>821</v>
      </c>
      <c r="B116" s="296" t="s">
        <v>292</v>
      </c>
      <c r="C116" s="296" t="s">
        <v>161</v>
      </c>
      <c r="D116" s="296" t="s">
        <v>162</v>
      </c>
    </row>
    <row r="117" spans="1:4" ht="15">
      <c r="A117" s="295">
        <v>137</v>
      </c>
      <c r="B117" s="296" t="s">
        <v>293</v>
      </c>
      <c r="C117" s="296" t="s">
        <v>161</v>
      </c>
      <c r="D117" s="296" t="s">
        <v>162</v>
      </c>
    </row>
    <row r="118" spans="1:4" ht="15">
      <c r="A118" s="295">
        <v>134</v>
      </c>
      <c r="B118" s="296" t="s">
        <v>294</v>
      </c>
      <c r="C118" s="296" t="s">
        <v>161</v>
      </c>
      <c r="D118" s="296" t="s">
        <v>162</v>
      </c>
    </row>
    <row r="119" spans="1:4" ht="15">
      <c r="A119" s="295">
        <v>1310</v>
      </c>
      <c r="B119" s="296" t="s">
        <v>295</v>
      </c>
      <c r="C119" s="296" t="s">
        <v>296</v>
      </c>
      <c r="D119" s="296" t="s">
        <v>190</v>
      </c>
    </row>
    <row r="120" spans="1:4" ht="15">
      <c r="A120" s="295">
        <v>31</v>
      </c>
      <c r="B120" s="296" t="s">
        <v>297</v>
      </c>
      <c r="C120" s="296" t="s">
        <v>296</v>
      </c>
      <c r="D120" s="296" t="s">
        <v>162</v>
      </c>
    </row>
    <row r="121" spans="1:4" ht="15">
      <c r="A121" s="295">
        <v>180</v>
      </c>
      <c r="B121" s="296" t="s">
        <v>298</v>
      </c>
      <c r="C121" s="296" t="s">
        <v>161</v>
      </c>
      <c r="D121" s="296" t="s">
        <v>162</v>
      </c>
    </row>
    <row r="122" spans="1:4" ht="15">
      <c r="A122" s="295">
        <v>63</v>
      </c>
      <c r="B122" s="296" t="s">
        <v>299</v>
      </c>
      <c r="C122" s="296" t="s">
        <v>242</v>
      </c>
      <c r="D122" s="296" t="s">
        <v>162</v>
      </c>
    </row>
    <row r="123" spans="1:4" ht="15">
      <c r="A123" s="295">
        <v>813</v>
      </c>
      <c r="B123" s="296" t="s">
        <v>300</v>
      </c>
      <c r="C123" s="296" t="s">
        <v>161</v>
      </c>
      <c r="D123" s="296" t="s">
        <v>162</v>
      </c>
    </row>
    <row r="124" spans="1:4" ht="15">
      <c r="A124" s="295">
        <v>185</v>
      </c>
      <c r="B124" s="296" t="s">
        <v>301</v>
      </c>
      <c r="C124" s="296" t="s">
        <v>161</v>
      </c>
      <c r="D124" s="296" t="s">
        <v>162</v>
      </c>
    </row>
    <row r="125" spans="1:4" ht="15">
      <c r="A125" s="295">
        <v>111</v>
      </c>
      <c r="B125" s="296" t="s">
        <v>302</v>
      </c>
      <c r="C125" s="296" t="s">
        <v>161</v>
      </c>
      <c r="D125" s="296" t="s">
        <v>162</v>
      </c>
    </row>
    <row r="126" spans="1:4" ht="15">
      <c r="A126" s="295">
        <v>11110</v>
      </c>
      <c r="B126" s="296" t="s">
        <v>303</v>
      </c>
      <c r="C126" s="296" t="s">
        <v>304</v>
      </c>
      <c r="D126" s="296" t="s">
        <v>190</v>
      </c>
    </row>
    <row r="127" spans="1:4" ht="15">
      <c r="A127" s="295">
        <v>75</v>
      </c>
      <c r="B127" s="296" t="s">
        <v>305</v>
      </c>
      <c r="C127" s="296" t="s">
        <v>161</v>
      </c>
      <c r="D127" s="296" t="s">
        <v>162</v>
      </c>
    </row>
    <row r="128" spans="1:4" ht="15">
      <c r="A128" s="295">
        <v>192</v>
      </c>
      <c r="B128" s="296" t="s">
        <v>306</v>
      </c>
      <c r="C128" s="296" t="s">
        <v>161</v>
      </c>
      <c r="D128" s="296" t="s">
        <v>162</v>
      </c>
    </row>
    <row r="129" spans="1:4" ht="15">
      <c r="A129" s="295">
        <v>94</v>
      </c>
      <c r="B129" s="296" t="s">
        <v>307</v>
      </c>
      <c r="C129" s="296" t="s">
        <v>161</v>
      </c>
      <c r="D129" s="296" t="s">
        <v>162</v>
      </c>
    </row>
    <row r="130" spans="1:4" ht="15">
      <c r="A130" s="295">
        <v>93</v>
      </c>
      <c r="B130" s="296" t="s">
        <v>308</v>
      </c>
      <c r="C130" s="296" t="s">
        <v>161</v>
      </c>
      <c r="D130" s="296" t="s">
        <v>162</v>
      </c>
    </row>
    <row r="131" spans="1:4" ht="15">
      <c r="A131" s="295">
        <v>64</v>
      </c>
      <c r="B131" s="296" t="s">
        <v>309</v>
      </c>
      <c r="C131" s="296" t="s">
        <v>161</v>
      </c>
      <c r="D131" s="296" t="s">
        <v>162</v>
      </c>
    </row>
    <row r="132" spans="1:4" ht="15">
      <c r="A132" s="295">
        <v>144</v>
      </c>
      <c r="B132" s="296" t="s">
        <v>310</v>
      </c>
      <c r="C132" s="296" t="s">
        <v>161</v>
      </c>
      <c r="D132" s="296" t="s">
        <v>162</v>
      </c>
    </row>
    <row r="133" spans="1:4" ht="15">
      <c r="A133" s="295">
        <v>216</v>
      </c>
      <c r="B133" s="296" t="s">
        <v>311</v>
      </c>
      <c r="C133" s="296" t="s">
        <v>161</v>
      </c>
      <c r="D133" s="296" t="s">
        <v>282</v>
      </c>
    </row>
    <row r="134" spans="1:4" ht="15">
      <c r="A134" s="295">
        <v>195</v>
      </c>
      <c r="B134" s="296" t="s">
        <v>312</v>
      </c>
      <c r="C134" s="296" t="s">
        <v>161</v>
      </c>
      <c r="D134" s="296" t="s">
        <v>162</v>
      </c>
    </row>
    <row r="135" spans="1:4" ht="15">
      <c r="A135" s="295">
        <v>89</v>
      </c>
      <c r="B135" s="296" t="s">
        <v>313</v>
      </c>
      <c r="C135" s="296" t="s">
        <v>161</v>
      </c>
      <c r="D135" s="296" t="s">
        <v>162</v>
      </c>
    </row>
    <row r="136" spans="1:4" ht="15">
      <c r="A136" s="295">
        <v>809</v>
      </c>
      <c r="B136" s="296" t="s">
        <v>314</v>
      </c>
      <c r="C136" s="296" t="s">
        <v>161</v>
      </c>
      <c r="D136" s="296" t="s">
        <v>162</v>
      </c>
    </row>
    <row r="137" spans="1:4" ht="15">
      <c r="A137" s="295">
        <v>78</v>
      </c>
      <c r="B137" s="296" t="s">
        <v>315</v>
      </c>
      <c r="C137" s="296" t="s">
        <v>161</v>
      </c>
      <c r="D137" s="296" t="s">
        <v>162</v>
      </c>
    </row>
    <row r="138" spans="1:4" ht="15">
      <c r="A138" s="295">
        <v>14</v>
      </c>
      <c r="B138" s="296" t="s">
        <v>316</v>
      </c>
      <c r="C138" s="296" t="s">
        <v>317</v>
      </c>
      <c r="D138" s="296" t="s">
        <v>162</v>
      </c>
    </row>
    <row r="139" spans="1:4" ht="15">
      <c r="A139" s="295">
        <v>1142</v>
      </c>
      <c r="B139" s="296" t="s">
        <v>318</v>
      </c>
      <c r="C139" s="296" t="s">
        <v>317</v>
      </c>
      <c r="D139" s="296" t="s">
        <v>190</v>
      </c>
    </row>
    <row r="140" spans="1:4" ht="15">
      <c r="A140" s="295">
        <v>1140</v>
      </c>
      <c r="B140" s="296" t="s">
        <v>319</v>
      </c>
      <c r="C140" s="296" t="s">
        <v>317</v>
      </c>
      <c r="D140" s="296" t="s">
        <v>199</v>
      </c>
    </row>
    <row r="141" spans="1:4" ht="15">
      <c r="A141" s="295">
        <v>1141</v>
      </c>
      <c r="B141" s="296" t="s">
        <v>320</v>
      </c>
      <c r="C141" s="296" t="s">
        <v>317</v>
      </c>
      <c r="D141" s="296" t="s">
        <v>214</v>
      </c>
    </row>
    <row r="142" spans="1:4" ht="15">
      <c r="A142" s="295">
        <v>48</v>
      </c>
      <c r="B142" s="296" t="s">
        <v>534</v>
      </c>
      <c r="C142" s="296" t="s">
        <v>535</v>
      </c>
      <c r="D142" s="296" t="s">
        <v>162</v>
      </c>
    </row>
    <row r="143" spans="1:4" ht="15">
      <c r="A143" s="295">
        <v>224</v>
      </c>
      <c r="B143" s="296" t="s">
        <v>558</v>
      </c>
      <c r="C143" s="296" t="s">
        <v>161</v>
      </c>
      <c r="D143" s="296" t="s">
        <v>162</v>
      </c>
    </row>
    <row r="144" spans="1:4" ht="15">
      <c r="A144" s="295">
        <v>38</v>
      </c>
      <c r="B144" s="296" t="s">
        <v>321</v>
      </c>
      <c r="C144" s="296" t="s">
        <v>226</v>
      </c>
      <c r="D144" s="296" t="s">
        <v>162</v>
      </c>
    </row>
    <row r="145" spans="1:4" ht="15">
      <c r="A145" s="295">
        <v>24</v>
      </c>
      <c r="B145" s="296" t="s">
        <v>322</v>
      </c>
      <c r="C145" s="296" t="s">
        <v>246</v>
      </c>
      <c r="D145" s="296" t="s">
        <v>162</v>
      </c>
    </row>
    <row r="146" spans="1:4" ht="15">
      <c r="A146" s="295">
        <v>95</v>
      </c>
      <c r="B146" s="296" t="s">
        <v>323</v>
      </c>
      <c r="C146" s="296" t="s">
        <v>161</v>
      </c>
      <c r="D146" s="296" t="s">
        <v>162</v>
      </c>
    </row>
    <row r="147" spans="1:4" ht="15">
      <c r="A147" s="295">
        <v>96</v>
      </c>
      <c r="B147" s="296" t="s">
        <v>324</v>
      </c>
      <c r="C147" s="296" t="s">
        <v>161</v>
      </c>
      <c r="D147" s="296" t="s">
        <v>162</v>
      </c>
    </row>
    <row r="148" spans="1:4" ht="15">
      <c r="A148" s="295">
        <v>805</v>
      </c>
      <c r="B148" s="296" t="s">
        <v>325</v>
      </c>
      <c r="C148" s="296" t="s">
        <v>161</v>
      </c>
      <c r="D148" s="296" t="s">
        <v>162</v>
      </c>
    </row>
    <row r="149" spans="1:4" ht="15">
      <c r="A149" s="295">
        <v>1320</v>
      </c>
      <c r="B149" s="296" t="s">
        <v>326</v>
      </c>
      <c r="C149" s="296" t="s">
        <v>184</v>
      </c>
      <c r="D149" s="296" t="s">
        <v>199</v>
      </c>
    </row>
    <row r="150" spans="1:4" ht="15">
      <c r="A150" s="295">
        <v>32</v>
      </c>
      <c r="B150" s="296" t="s">
        <v>327</v>
      </c>
      <c r="C150" s="296" t="s">
        <v>184</v>
      </c>
      <c r="D150" s="296" t="s">
        <v>162</v>
      </c>
    </row>
    <row r="151" spans="1:4" ht="15">
      <c r="A151" s="295">
        <v>110</v>
      </c>
      <c r="B151" s="296" t="s">
        <v>328</v>
      </c>
      <c r="C151" s="296" t="s">
        <v>161</v>
      </c>
      <c r="D151" s="296" t="s">
        <v>162</v>
      </c>
    </row>
    <row r="152" spans="1:4" ht="15">
      <c r="A152" s="295">
        <v>90</v>
      </c>
      <c r="B152" s="296" t="s">
        <v>329</v>
      </c>
      <c r="C152" s="296" t="s">
        <v>161</v>
      </c>
      <c r="D152" s="296" t="s">
        <v>162</v>
      </c>
    </row>
    <row r="153" spans="1:4" ht="15">
      <c r="A153" s="295">
        <v>812</v>
      </c>
      <c r="B153" s="296" t="s">
        <v>330</v>
      </c>
      <c r="C153" s="296" t="s">
        <v>161</v>
      </c>
      <c r="D153" s="296" t="s">
        <v>162</v>
      </c>
    </row>
    <row r="154" spans="1:4" ht="15">
      <c r="A154" s="295">
        <v>806</v>
      </c>
      <c r="B154" s="296" t="s">
        <v>331</v>
      </c>
      <c r="C154" s="296" t="s">
        <v>161</v>
      </c>
      <c r="D154" s="296" t="s">
        <v>162</v>
      </c>
    </row>
    <row r="155" spans="1:4" ht="15">
      <c r="A155" s="295">
        <v>15</v>
      </c>
      <c r="B155" s="296" t="s">
        <v>332</v>
      </c>
      <c r="C155" s="296" t="s">
        <v>333</v>
      </c>
      <c r="D155" s="296" t="s">
        <v>162</v>
      </c>
    </row>
    <row r="156" spans="1:4" ht="15">
      <c r="A156" s="295">
        <v>12000</v>
      </c>
      <c r="B156" s="296" t="s">
        <v>334</v>
      </c>
      <c r="C156" s="296" t="s">
        <v>335</v>
      </c>
      <c r="D156" s="296" t="s">
        <v>336</v>
      </c>
    </row>
    <row r="157" spans="1:4" ht="15">
      <c r="A157" s="295">
        <v>200</v>
      </c>
      <c r="B157" s="296" t="s">
        <v>337</v>
      </c>
      <c r="C157" s="296" t="s">
        <v>161</v>
      </c>
      <c r="D157" s="296" t="s">
        <v>338</v>
      </c>
    </row>
    <row r="158" spans="1:4" ht="15">
      <c r="A158" s="295">
        <v>12003</v>
      </c>
      <c r="B158" s="296" t="s">
        <v>339</v>
      </c>
      <c r="C158" s="296" t="s">
        <v>335</v>
      </c>
      <c r="D158" s="296" t="s">
        <v>340</v>
      </c>
    </row>
    <row r="159" spans="1:4" ht="30">
      <c r="A159" s="295">
        <v>211</v>
      </c>
      <c r="B159" s="296" t="s">
        <v>341</v>
      </c>
      <c r="C159" s="296" t="s">
        <v>161</v>
      </c>
      <c r="D159" s="296" t="s">
        <v>342</v>
      </c>
    </row>
    <row r="160" spans="1:4" ht="15">
      <c r="A160" s="295">
        <v>16</v>
      </c>
      <c r="B160" s="296" t="s">
        <v>343</v>
      </c>
      <c r="C160" s="296" t="s">
        <v>344</v>
      </c>
      <c r="D160" s="296" t="s">
        <v>162</v>
      </c>
    </row>
    <row r="161" spans="1:4" ht="15">
      <c r="A161" s="295">
        <v>1381</v>
      </c>
      <c r="B161" s="296" t="s">
        <v>345</v>
      </c>
      <c r="C161" s="296" t="s">
        <v>226</v>
      </c>
      <c r="D161" s="296" t="s">
        <v>190</v>
      </c>
    </row>
    <row r="162" spans="1:4" ht="15">
      <c r="A162" s="295">
        <v>1380</v>
      </c>
      <c r="B162" s="296" t="s">
        <v>346</v>
      </c>
      <c r="C162" s="296" t="s">
        <v>226</v>
      </c>
      <c r="D162" s="296" t="s">
        <v>199</v>
      </c>
    </row>
    <row r="163" spans="1:4" ht="15">
      <c r="A163" s="295">
        <v>18</v>
      </c>
      <c r="B163" s="296" t="s">
        <v>347</v>
      </c>
      <c r="C163" s="296" t="s">
        <v>248</v>
      </c>
      <c r="D163" s="296" t="s">
        <v>162</v>
      </c>
    </row>
    <row r="164" spans="1:4" ht="15">
      <c r="A164" s="295">
        <v>1181</v>
      </c>
      <c r="B164" s="296" t="s">
        <v>348</v>
      </c>
      <c r="C164" s="296" t="s">
        <v>248</v>
      </c>
      <c r="D164" s="296" t="s">
        <v>190</v>
      </c>
    </row>
    <row r="165" spans="1:4" ht="15">
      <c r="A165" s="295">
        <v>422</v>
      </c>
      <c r="B165" s="296" t="s">
        <v>349</v>
      </c>
      <c r="C165" s="296" t="s">
        <v>161</v>
      </c>
      <c r="D165" s="296" t="s">
        <v>162</v>
      </c>
    </row>
    <row r="166" spans="1:4" ht="15">
      <c r="A166" s="295">
        <v>91</v>
      </c>
      <c r="B166" s="296" t="s">
        <v>350</v>
      </c>
      <c r="C166" s="296" t="s">
        <v>161</v>
      </c>
      <c r="D166" s="296" t="s">
        <v>162</v>
      </c>
    </row>
    <row r="167" spans="1:4" ht="15">
      <c r="A167" s="295">
        <v>42</v>
      </c>
      <c r="B167" s="296" t="s">
        <v>351</v>
      </c>
      <c r="C167" s="296" t="s">
        <v>161</v>
      </c>
      <c r="D167" s="296" t="s">
        <v>162</v>
      </c>
    </row>
    <row r="168" spans="1:4" ht="30">
      <c r="A168" s="295">
        <v>44</v>
      </c>
      <c r="B168" s="296" t="s">
        <v>536</v>
      </c>
      <c r="C168" s="296" t="s">
        <v>184</v>
      </c>
      <c r="D168" s="296" t="s">
        <v>162</v>
      </c>
    </row>
    <row r="169" spans="1:4" ht="15">
      <c r="A169" s="295">
        <v>113</v>
      </c>
      <c r="B169" s="296" t="s">
        <v>352</v>
      </c>
      <c r="C169" s="296" t="s">
        <v>161</v>
      </c>
      <c r="D169" s="296" t="s">
        <v>162</v>
      </c>
    </row>
    <row r="170" spans="1:4" ht="30">
      <c r="A170" s="295">
        <v>193</v>
      </c>
      <c r="B170" s="296" t="s">
        <v>353</v>
      </c>
      <c r="C170" s="296" t="s">
        <v>161</v>
      </c>
      <c r="D170" s="296" t="s">
        <v>162</v>
      </c>
    </row>
    <row r="171" spans="1:4" ht="15">
      <c r="A171" s="295">
        <v>3000</v>
      </c>
      <c r="B171" s="296" t="s">
        <v>354</v>
      </c>
      <c r="C171" s="296" t="s">
        <v>161</v>
      </c>
      <c r="D171" s="296" t="s">
        <v>162</v>
      </c>
    </row>
    <row r="172" spans="1:4" ht="15">
      <c r="A172" s="295">
        <v>52</v>
      </c>
      <c r="B172" s="296" t="s">
        <v>355</v>
      </c>
      <c r="C172" s="296" t="s">
        <v>356</v>
      </c>
      <c r="D172" s="296" t="s">
        <v>162</v>
      </c>
    </row>
    <row r="173" spans="1:4" ht="15">
      <c r="A173" s="295">
        <v>3011</v>
      </c>
      <c r="B173" s="296" t="s">
        <v>537</v>
      </c>
      <c r="C173" s="296" t="s">
        <v>161</v>
      </c>
      <c r="D173" s="296" t="s">
        <v>162</v>
      </c>
    </row>
    <row r="174" spans="1:4" ht="15">
      <c r="A174" s="295">
        <v>1012</v>
      </c>
      <c r="B174" s="296" t="s">
        <v>357</v>
      </c>
      <c r="C174" s="296" t="s">
        <v>161</v>
      </c>
      <c r="D174" s="296" t="s">
        <v>161</v>
      </c>
    </row>
    <row r="175" spans="1:4" ht="15">
      <c r="A175" s="295">
        <v>833</v>
      </c>
      <c r="B175" s="296" t="s">
        <v>510</v>
      </c>
      <c r="C175" s="296" t="s">
        <v>161</v>
      </c>
      <c r="D175" s="296" t="s">
        <v>162</v>
      </c>
    </row>
    <row r="176" spans="1:4" ht="15">
      <c r="A176" s="295">
        <v>171</v>
      </c>
      <c r="B176" s="296" t="s">
        <v>358</v>
      </c>
      <c r="C176" s="296" t="s">
        <v>161</v>
      </c>
      <c r="D176" s="296" t="s">
        <v>162</v>
      </c>
    </row>
    <row r="177" spans="1:4" ht="15">
      <c r="A177" s="295">
        <v>832</v>
      </c>
      <c r="B177" s="296" t="s">
        <v>511</v>
      </c>
      <c r="C177" s="296" t="s">
        <v>161</v>
      </c>
      <c r="D177" s="296" t="s">
        <v>162</v>
      </c>
    </row>
    <row r="178" spans="1:4" ht="15">
      <c r="A178" s="295">
        <v>802</v>
      </c>
      <c r="B178" s="296" t="s">
        <v>359</v>
      </c>
      <c r="C178" s="296" t="s">
        <v>161</v>
      </c>
      <c r="D178" s="296" t="s">
        <v>162</v>
      </c>
    </row>
    <row r="179" spans="1:4" ht="15">
      <c r="A179" s="295">
        <v>826</v>
      </c>
      <c r="B179" s="296" t="s">
        <v>360</v>
      </c>
      <c r="C179" s="296" t="s">
        <v>161</v>
      </c>
      <c r="D179" s="296" t="s">
        <v>162</v>
      </c>
    </row>
    <row r="180" spans="1:4" ht="15">
      <c r="A180" s="295">
        <v>97</v>
      </c>
      <c r="B180" s="296" t="s">
        <v>361</v>
      </c>
      <c r="C180" s="296" t="s">
        <v>161</v>
      </c>
      <c r="D180" s="296" t="s">
        <v>162</v>
      </c>
    </row>
    <row r="181" spans="1:4" ht="15">
      <c r="A181" s="295">
        <v>53</v>
      </c>
      <c r="B181" s="296" t="s">
        <v>362</v>
      </c>
      <c r="C181" s="296" t="s">
        <v>363</v>
      </c>
      <c r="D181" s="296" t="s">
        <v>162</v>
      </c>
    </row>
    <row r="182" spans="1:4" ht="15">
      <c r="A182" s="295">
        <v>1530</v>
      </c>
      <c r="B182" s="296" t="s">
        <v>364</v>
      </c>
      <c r="C182" s="296" t="s">
        <v>363</v>
      </c>
      <c r="D182" s="296" t="s">
        <v>190</v>
      </c>
    </row>
    <row r="183" spans="1:4" ht="15">
      <c r="A183" s="295">
        <v>839</v>
      </c>
      <c r="B183" s="296" t="s">
        <v>559</v>
      </c>
      <c r="C183" s="296" t="s">
        <v>161</v>
      </c>
      <c r="D183" s="296" t="s">
        <v>161</v>
      </c>
    </row>
    <row r="184" spans="1:4" ht="15">
      <c r="A184" s="295">
        <v>131</v>
      </c>
      <c r="B184" s="296" t="s">
        <v>365</v>
      </c>
      <c r="C184" s="296" t="s">
        <v>161</v>
      </c>
      <c r="D184" s="296" t="s">
        <v>162</v>
      </c>
    </row>
    <row r="185" spans="1:4" ht="15">
      <c r="A185" s="295">
        <v>1030</v>
      </c>
      <c r="B185" s="296" t="s">
        <v>366</v>
      </c>
      <c r="C185" s="296" t="s">
        <v>161</v>
      </c>
      <c r="D185" s="296" t="s">
        <v>199</v>
      </c>
    </row>
    <row r="186" spans="1:4" ht="15">
      <c r="A186" s="295">
        <v>1031</v>
      </c>
      <c r="B186" s="296" t="s">
        <v>367</v>
      </c>
      <c r="C186" s="296" t="s">
        <v>161</v>
      </c>
      <c r="D186" s="296" t="s">
        <v>190</v>
      </c>
    </row>
    <row r="187" spans="1:4" ht="15">
      <c r="A187" s="295">
        <v>3</v>
      </c>
      <c r="B187" s="296" t="s">
        <v>368</v>
      </c>
      <c r="C187" s="296" t="s">
        <v>161</v>
      </c>
      <c r="D187" s="296" t="s">
        <v>162</v>
      </c>
    </row>
    <row r="188" spans="1:4" ht="15">
      <c r="A188" s="295">
        <v>194</v>
      </c>
      <c r="B188" s="296" t="s">
        <v>369</v>
      </c>
      <c r="C188" s="296" t="s">
        <v>161</v>
      </c>
      <c r="D188" s="296" t="s">
        <v>162</v>
      </c>
    </row>
    <row r="189" spans="1:4" ht="15">
      <c r="A189" s="295">
        <v>19</v>
      </c>
      <c r="B189" s="296" t="s">
        <v>370</v>
      </c>
      <c r="C189" s="296" t="s">
        <v>371</v>
      </c>
      <c r="D189" s="296" t="s">
        <v>162</v>
      </c>
    </row>
    <row r="190" spans="1:4" ht="15">
      <c r="A190" s="295">
        <v>1191</v>
      </c>
      <c r="B190" s="296" t="s">
        <v>372</v>
      </c>
      <c r="C190" s="296" t="s">
        <v>371</v>
      </c>
      <c r="D190" s="296" t="s">
        <v>190</v>
      </c>
    </row>
    <row r="191" spans="1:4" ht="15">
      <c r="A191" s="295">
        <v>1190</v>
      </c>
      <c r="B191" s="296" t="s">
        <v>373</v>
      </c>
      <c r="C191" s="296" t="s">
        <v>371</v>
      </c>
      <c r="D191" s="296" t="s">
        <v>214</v>
      </c>
    </row>
    <row r="192" spans="1:4" ht="15">
      <c r="A192" s="295">
        <v>28</v>
      </c>
      <c r="B192" s="296" t="s">
        <v>41</v>
      </c>
      <c r="C192" s="296" t="s">
        <v>192</v>
      </c>
      <c r="D192" s="296" t="s">
        <v>162</v>
      </c>
    </row>
    <row r="193" spans="1:4" ht="15">
      <c r="A193" s="295">
        <v>27</v>
      </c>
      <c r="B193" s="296" t="s">
        <v>374</v>
      </c>
      <c r="C193" s="296" t="s">
        <v>192</v>
      </c>
      <c r="D193" s="296" t="s">
        <v>162</v>
      </c>
    </row>
    <row r="194" spans="1:4" ht="15">
      <c r="A194" s="295">
        <v>213</v>
      </c>
      <c r="B194" s="296" t="s">
        <v>375</v>
      </c>
      <c r="C194" s="296" t="s">
        <v>161</v>
      </c>
      <c r="D194" s="296" t="s">
        <v>162</v>
      </c>
    </row>
    <row r="195" spans="1:4" ht="15">
      <c r="A195" s="295">
        <v>207</v>
      </c>
      <c r="B195" s="296" t="s">
        <v>376</v>
      </c>
      <c r="C195" s="296" t="s">
        <v>161</v>
      </c>
      <c r="D195" s="296" t="s">
        <v>162</v>
      </c>
    </row>
    <row r="196" spans="1:4" ht="15">
      <c r="A196" s="295">
        <v>500</v>
      </c>
      <c r="B196" s="296" t="s">
        <v>377</v>
      </c>
      <c r="C196" s="296" t="s">
        <v>378</v>
      </c>
      <c r="D196" s="296" t="s">
        <v>379</v>
      </c>
    </row>
    <row r="197" spans="1:4" ht="15">
      <c r="A197" s="295">
        <v>501</v>
      </c>
      <c r="B197" s="296" t="s">
        <v>380</v>
      </c>
      <c r="C197" s="296" t="s">
        <v>378</v>
      </c>
      <c r="D197" s="296" t="s">
        <v>379</v>
      </c>
    </row>
    <row r="198" spans="1:4" ht="15">
      <c r="A198" s="295">
        <v>502</v>
      </c>
      <c r="B198" s="296" t="s">
        <v>381</v>
      </c>
      <c r="C198" s="296" t="s">
        <v>378</v>
      </c>
      <c r="D198" s="296" t="s">
        <v>379</v>
      </c>
    </row>
    <row r="199" spans="1:4" ht="15">
      <c r="A199" s="295">
        <v>3001</v>
      </c>
      <c r="B199" s="296" t="s">
        <v>382</v>
      </c>
      <c r="C199" s="296" t="s">
        <v>161</v>
      </c>
      <c r="D199" s="296" t="s">
        <v>162</v>
      </c>
    </row>
    <row r="200" spans="1:4" ht="15">
      <c r="A200" s="295">
        <v>208</v>
      </c>
      <c r="B200" s="296" t="s">
        <v>383</v>
      </c>
      <c r="C200" s="296" t="s">
        <v>161</v>
      </c>
      <c r="D200" s="296" t="s">
        <v>162</v>
      </c>
    </row>
    <row r="201" spans="1:4" ht="15">
      <c r="A201" s="295">
        <v>214</v>
      </c>
      <c r="B201" s="296" t="s">
        <v>384</v>
      </c>
      <c r="C201" s="296" t="s">
        <v>161</v>
      </c>
      <c r="D201" s="296" t="s">
        <v>162</v>
      </c>
    </row>
    <row r="202" spans="1:4" ht="15">
      <c r="A202" s="295">
        <v>817</v>
      </c>
      <c r="B202" s="296" t="s">
        <v>385</v>
      </c>
      <c r="C202" s="296" t="s">
        <v>161</v>
      </c>
      <c r="D202" s="296" t="s">
        <v>162</v>
      </c>
    </row>
    <row r="203" spans="1:4" ht="15">
      <c r="A203" s="295">
        <v>120</v>
      </c>
      <c r="B203" s="296" t="s">
        <v>386</v>
      </c>
      <c r="C203" s="296" t="s">
        <v>344</v>
      </c>
      <c r="D203" s="296" t="s">
        <v>162</v>
      </c>
    </row>
    <row r="204" spans="1:4" ht="15">
      <c r="A204" s="295">
        <v>65</v>
      </c>
      <c r="B204" s="296" t="s">
        <v>387</v>
      </c>
      <c r="C204" s="296" t="s">
        <v>161</v>
      </c>
      <c r="D204" s="296" t="s">
        <v>162</v>
      </c>
    </row>
    <row r="205" spans="1:4" ht="15">
      <c r="A205" s="295">
        <v>822</v>
      </c>
      <c r="B205" s="296" t="s">
        <v>388</v>
      </c>
      <c r="C205" s="296" t="s">
        <v>161</v>
      </c>
      <c r="D205" s="296" t="s">
        <v>162</v>
      </c>
    </row>
    <row r="206" spans="1:4" ht="15">
      <c r="A206" s="295">
        <v>103</v>
      </c>
      <c r="B206" s="296" t="s">
        <v>389</v>
      </c>
      <c r="C206" s="296" t="s">
        <v>161</v>
      </c>
      <c r="D206" s="296" t="s">
        <v>162</v>
      </c>
    </row>
    <row r="207" spans="1:4" ht="15">
      <c r="A207" s="295">
        <v>108</v>
      </c>
      <c r="B207" s="296" t="s">
        <v>390</v>
      </c>
      <c r="C207" s="296" t="s">
        <v>161</v>
      </c>
      <c r="D207" s="296" t="s">
        <v>162</v>
      </c>
    </row>
    <row r="208" spans="1:4" ht="15">
      <c r="A208" s="295">
        <v>104</v>
      </c>
      <c r="B208" s="296" t="s">
        <v>391</v>
      </c>
      <c r="C208" s="296" t="s">
        <v>161</v>
      </c>
      <c r="D208" s="296" t="s">
        <v>162</v>
      </c>
    </row>
    <row r="209" spans="1:4" ht="15">
      <c r="A209" s="295">
        <v>105</v>
      </c>
      <c r="B209" s="296" t="s">
        <v>392</v>
      </c>
      <c r="C209" s="296" t="s">
        <v>161</v>
      </c>
      <c r="D209" s="296" t="s">
        <v>162</v>
      </c>
    </row>
    <row r="210" spans="1:4" ht="15">
      <c r="A210" s="295">
        <v>106</v>
      </c>
      <c r="B210" s="296" t="s">
        <v>393</v>
      </c>
      <c r="C210" s="296" t="s">
        <v>161</v>
      </c>
      <c r="D210" s="296" t="s">
        <v>162</v>
      </c>
    </row>
    <row r="211" spans="1:4" ht="15">
      <c r="A211" s="295">
        <v>107</v>
      </c>
      <c r="B211" s="296" t="s">
        <v>394</v>
      </c>
      <c r="C211" s="296" t="s">
        <v>161</v>
      </c>
      <c r="D211" s="296" t="s">
        <v>162</v>
      </c>
    </row>
    <row r="212" spans="1:4" ht="15">
      <c r="A212" s="295">
        <v>101</v>
      </c>
      <c r="B212" s="296" t="s">
        <v>395</v>
      </c>
      <c r="C212" s="296" t="s">
        <v>161</v>
      </c>
      <c r="D212" s="296" t="s">
        <v>162</v>
      </c>
    </row>
    <row r="213" spans="1:4" ht="15">
      <c r="A213" s="295">
        <v>102</v>
      </c>
      <c r="B213" s="296" t="s">
        <v>396</v>
      </c>
      <c r="C213" s="296" t="s">
        <v>161</v>
      </c>
      <c r="D213" s="296" t="s">
        <v>162</v>
      </c>
    </row>
    <row r="214" spans="1:4" ht="15">
      <c r="A214" s="295">
        <v>814</v>
      </c>
      <c r="B214" s="296" t="s">
        <v>397</v>
      </c>
      <c r="C214" s="296" t="s">
        <v>161</v>
      </c>
      <c r="D214" s="296" t="s">
        <v>162</v>
      </c>
    </row>
    <row r="215" spans="1:4" ht="15">
      <c r="A215" s="295">
        <v>209</v>
      </c>
      <c r="B215" s="296" t="s">
        <v>398</v>
      </c>
      <c r="C215" s="296" t="s">
        <v>161</v>
      </c>
      <c r="D215" s="296" t="s">
        <v>162</v>
      </c>
    </row>
    <row r="216" spans="1:4" ht="15">
      <c r="A216" s="295">
        <v>205</v>
      </c>
      <c r="B216" s="296" t="s">
        <v>512</v>
      </c>
      <c r="C216" s="296" t="s">
        <v>161</v>
      </c>
      <c r="D216" s="296" t="s">
        <v>162</v>
      </c>
    </row>
    <row r="217" spans="1:4" ht="15">
      <c r="A217" s="295">
        <v>834</v>
      </c>
      <c r="B217" s="296" t="s">
        <v>538</v>
      </c>
      <c r="C217" s="296" t="s">
        <v>161</v>
      </c>
      <c r="D217" s="296" t="s">
        <v>162</v>
      </c>
    </row>
    <row r="218" spans="1:4" ht="15">
      <c r="A218" s="295">
        <v>824</v>
      </c>
      <c r="B218" s="296" t="s">
        <v>399</v>
      </c>
      <c r="C218" s="296" t="s">
        <v>161</v>
      </c>
      <c r="D218" s="296" t="s">
        <v>162</v>
      </c>
    </row>
    <row r="219" spans="1:4" ht="30">
      <c r="A219" s="295">
        <v>829</v>
      </c>
      <c r="B219" s="296" t="s">
        <v>400</v>
      </c>
      <c r="C219" s="296" t="s">
        <v>161</v>
      </c>
      <c r="D219" s="296" t="s">
        <v>162</v>
      </c>
    </row>
    <row r="220" spans="1:4" ht="30">
      <c r="A220" s="295">
        <v>1020</v>
      </c>
      <c r="B220" s="296" t="s">
        <v>401</v>
      </c>
      <c r="C220" s="296" t="s">
        <v>161</v>
      </c>
      <c r="D220" s="296" t="s">
        <v>228</v>
      </c>
    </row>
    <row r="221" spans="1:4" ht="15">
      <c r="A221" s="295">
        <v>2</v>
      </c>
      <c r="B221" s="296" t="s">
        <v>402</v>
      </c>
      <c r="C221" s="296" t="s">
        <v>161</v>
      </c>
      <c r="D221" s="296" t="s">
        <v>161</v>
      </c>
    </row>
    <row r="222" spans="1:4" ht="15">
      <c r="A222" s="295">
        <v>835</v>
      </c>
      <c r="B222" s="296" t="s">
        <v>539</v>
      </c>
      <c r="C222" s="296" t="s">
        <v>161</v>
      </c>
      <c r="D222" s="296" t="s">
        <v>162</v>
      </c>
    </row>
    <row r="223" spans="1:4" ht="15">
      <c r="A223" s="295">
        <v>138</v>
      </c>
      <c r="B223" s="296" t="s">
        <v>403</v>
      </c>
      <c r="C223" s="296" t="s">
        <v>161</v>
      </c>
      <c r="D223" s="296" t="s">
        <v>162</v>
      </c>
    </row>
    <row r="224" spans="1:4" ht="15">
      <c r="A224" s="295">
        <v>837</v>
      </c>
      <c r="B224" s="296" t="s">
        <v>540</v>
      </c>
      <c r="C224" s="296" t="s">
        <v>161</v>
      </c>
      <c r="D224" s="296" t="s">
        <v>162</v>
      </c>
    </row>
    <row r="225" spans="1:4" ht="15">
      <c r="A225" s="295">
        <v>45</v>
      </c>
      <c r="B225" s="296" t="s">
        <v>404</v>
      </c>
      <c r="C225" s="296" t="s">
        <v>161</v>
      </c>
      <c r="D225" s="296" t="s">
        <v>162</v>
      </c>
    </row>
    <row r="226" spans="1:4" ht="15">
      <c r="A226" s="295">
        <v>11300</v>
      </c>
      <c r="B226" s="296" t="s">
        <v>405</v>
      </c>
      <c r="C226" s="296" t="s">
        <v>161</v>
      </c>
      <c r="D226" s="296" t="s">
        <v>190</v>
      </c>
    </row>
    <row r="227" spans="1:4" ht="15">
      <c r="A227" s="295">
        <v>130</v>
      </c>
      <c r="B227" s="296" t="s">
        <v>406</v>
      </c>
      <c r="C227" s="296" t="s">
        <v>161</v>
      </c>
      <c r="D227" s="296" t="s">
        <v>162</v>
      </c>
    </row>
    <row r="228" spans="1:4" ht="15">
      <c r="A228" s="295">
        <v>100</v>
      </c>
      <c r="B228" s="296" t="s">
        <v>407</v>
      </c>
      <c r="C228" s="296" t="s">
        <v>161</v>
      </c>
      <c r="D228" s="296" t="s">
        <v>162</v>
      </c>
    </row>
    <row r="229" spans="1:4" ht="15">
      <c r="A229" s="295">
        <v>12006</v>
      </c>
      <c r="B229" s="296" t="s">
        <v>541</v>
      </c>
      <c r="C229" s="296" t="s">
        <v>161</v>
      </c>
      <c r="D229" s="296" t="s">
        <v>542</v>
      </c>
    </row>
    <row r="230" spans="1:4" ht="15">
      <c r="A230" s="295">
        <v>12005</v>
      </c>
      <c r="B230" s="296" t="s">
        <v>560</v>
      </c>
      <c r="C230" s="296" t="s">
        <v>161</v>
      </c>
      <c r="D230" s="296" t="s">
        <v>532</v>
      </c>
    </row>
    <row r="231" spans="1:4" ht="15">
      <c r="A231" s="295">
        <v>99</v>
      </c>
      <c r="B231" s="296" t="s">
        <v>408</v>
      </c>
      <c r="C231" s="296" t="s">
        <v>161</v>
      </c>
      <c r="D231" s="296" t="s">
        <v>162</v>
      </c>
    </row>
    <row r="232" spans="1:4" ht="15">
      <c r="A232" s="295">
        <v>54</v>
      </c>
      <c r="B232" s="296" t="s">
        <v>409</v>
      </c>
      <c r="C232" s="296" t="s">
        <v>410</v>
      </c>
      <c r="D232" s="296" t="s">
        <v>162</v>
      </c>
    </row>
    <row r="233" spans="1:4" ht="15">
      <c r="A233" s="295">
        <v>12002</v>
      </c>
      <c r="B233" s="296" t="s">
        <v>411</v>
      </c>
      <c r="C233" s="296" t="s">
        <v>161</v>
      </c>
      <c r="D233" s="296" t="s">
        <v>161</v>
      </c>
    </row>
    <row r="234" spans="1:4" ht="15">
      <c r="A234" s="295">
        <v>804</v>
      </c>
      <c r="B234" s="296" t="s">
        <v>412</v>
      </c>
      <c r="C234" s="296" t="s">
        <v>161</v>
      </c>
      <c r="D234" s="296" t="s">
        <v>162</v>
      </c>
    </row>
    <row r="235" spans="1:4" ht="30">
      <c r="A235" s="295">
        <v>210</v>
      </c>
      <c r="B235" s="296" t="s">
        <v>413</v>
      </c>
      <c r="C235" s="296" t="s">
        <v>161</v>
      </c>
      <c r="D235" s="296" t="s">
        <v>342</v>
      </c>
    </row>
    <row r="236" spans="1:4" ht="15">
      <c r="A236" s="295">
        <v>815</v>
      </c>
      <c r="B236" s="296" t="s">
        <v>414</v>
      </c>
      <c r="C236" s="296" t="s">
        <v>161</v>
      </c>
      <c r="D236" s="296" t="s">
        <v>162</v>
      </c>
    </row>
    <row r="237" spans="1:4" ht="15">
      <c r="A237" s="295">
        <v>20</v>
      </c>
      <c r="B237" s="296" t="s">
        <v>415</v>
      </c>
      <c r="C237" s="296" t="s">
        <v>416</v>
      </c>
      <c r="D237" s="296" t="s">
        <v>162</v>
      </c>
    </row>
    <row r="238" spans="1:4" ht="15">
      <c r="A238" s="295">
        <v>1200</v>
      </c>
      <c r="B238" s="296" t="s">
        <v>417</v>
      </c>
      <c r="C238" s="296" t="s">
        <v>416</v>
      </c>
      <c r="D238" s="296" t="s">
        <v>209</v>
      </c>
    </row>
    <row r="239" spans="1:4" ht="15">
      <c r="A239" s="295">
        <v>1201</v>
      </c>
      <c r="B239" s="296" t="s">
        <v>418</v>
      </c>
      <c r="C239" s="296" t="s">
        <v>416</v>
      </c>
      <c r="D239" s="296" t="s">
        <v>212</v>
      </c>
    </row>
    <row r="240" spans="1:4" ht="15">
      <c r="A240" s="295">
        <v>423</v>
      </c>
      <c r="B240" s="296" t="s">
        <v>419</v>
      </c>
      <c r="C240" s="296" t="s">
        <v>161</v>
      </c>
      <c r="D240" s="296" t="s">
        <v>162</v>
      </c>
    </row>
    <row r="241" spans="1:4" ht="30">
      <c r="A241" s="295">
        <v>212</v>
      </c>
      <c r="B241" s="296" t="s">
        <v>420</v>
      </c>
      <c r="C241" s="296" t="s">
        <v>161</v>
      </c>
      <c r="D241" s="296" t="s">
        <v>342</v>
      </c>
    </row>
    <row r="242" spans="1:4" ht="15">
      <c r="A242" s="295">
        <v>12004</v>
      </c>
      <c r="B242" s="296" t="s">
        <v>421</v>
      </c>
      <c r="C242" s="296" t="s">
        <v>161</v>
      </c>
      <c r="D242" s="296" t="s">
        <v>161</v>
      </c>
    </row>
    <row r="243" spans="1:4" ht="15">
      <c r="A243" s="295">
        <v>6</v>
      </c>
      <c r="B243" s="296" t="s">
        <v>422</v>
      </c>
      <c r="C243" s="296" t="s">
        <v>423</v>
      </c>
      <c r="D243" s="296" t="s">
        <v>161</v>
      </c>
    </row>
    <row r="244" spans="1:4" ht="15">
      <c r="A244" s="295">
        <v>34</v>
      </c>
      <c r="B244" s="296" t="s">
        <v>424</v>
      </c>
      <c r="C244" s="296" t="s">
        <v>425</v>
      </c>
      <c r="D244" s="296" t="s">
        <v>162</v>
      </c>
    </row>
    <row r="245" spans="1:4" ht="15">
      <c r="A245" s="295">
        <v>35</v>
      </c>
      <c r="B245" s="296" t="s">
        <v>426</v>
      </c>
      <c r="C245" s="296" t="s">
        <v>427</v>
      </c>
      <c r="D245" s="296" t="s">
        <v>162</v>
      </c>
    </row>
    <row r="246" spans="1:4" ht="15">
      <c r="A246" s="295">
        <v>1350</v>
      </c>
      <c r="B246" s="296" t="s">
        <v>428</v>
      </c>
      <c r="C246" s="296" t="s">
        <v>427</v>
      </c>
      <c r="D246" s="296" t="s">
        <v>214</v>
      </c>
    </row>
    <row r="247" spans="1:4" ht="15">
      <c r="A247" s="295">
        <v>36</v>
      </c>
      <c r="B247" s="296" t="s">
        <v>429</v>
      </c>
      <c r="C247" s="296" t="s">
        <v>430</v>
      </c>
      <c r="D247" s="296" t="s">
        <v>162</v>
      </c>
    </row>
    <row r="248" spans="1:4" ht="15">
      <c r="A248" s="295">
        <v>1360</v>
      </c>
      <c r="B248" s="296" t="s">
        <v>431</v>
      </c>
      <c r="C248" s="296" t="s">
        <v>430</v>
      </c>
      <c r="D248" s="296" t="s">
        <v>190</v>
      </c>
    </row>
    <row r="249" spans="1:4" ht="15">
      <c r="A249" s="295">
        <v>21</v>
      </c>
      <c r="B249" s="296" t="s">
        <v>432</v>
      </c>
      <c r="C249" s="296" t="s">
        <v>433</v>
      </c>
      <c r="D249" s="296" t="s">
        <v>162</v>
      </c>
    </row>
    <row r="250" spans="1:4" ht="15">
      <c r="A250" s="295">
        <v>1212</v>
      </c>
      <c r="B250" s="296" t="s">
        <v>434</v>
      </c>
      <c r="C250" s="296" t="s">
        <v>433</v>
      </c>
      <c r="D250" s="296" t="s">
        <v>190</v>
      </c>
    </row>
    <row r="251" spans="1:4" ht="15">
      <c r="A251" s="295">
        <v>1210</v>
      </c>
      <c r="B251" s="296" t="s">
        <v>435</v>
      </c>
      <c r="C251" s="296" t="s">
        <v>433</v>
      </c>
      <c r="D251" s="296" t="s">
        <v>199</v>
      </c>
    </row>
    <row r="252" spans="1:4" ht="15">
      <c r="A252" s="295">
        <v>1211</v>
      </c>
      <c r="B252" s="296" t="s">
        <v>436</v>
      </c>
      <c r="C252" s="296" t="s">
        <v>433</v>
      </c>
      <c r="D252" s="296" t="s">
        <v>214</v>
      </c>
    </row>
    <row r="253" spans="1:4" ht="15">
      <c r="A253" s="295">
        <v>55</v>
      </c>
      <c r="B253" s="296" t="s">
        <v>437</v>
      </c>
      <c r="C253" s="296" t="s">
        <v>438</v>
      </c>
      <c r="D253" s="296" t="s">
        <v>162</v>
      </c>
    </row>
    <row r="254" spans="1:4" ht="15">
      <c r="A254" s="295">
        <v>92</v>
      </c>
      <c r="B254" s="296" t="s">
        <v>439</v>
      </c>
      <c r="C254" s="296" t="s">
        <v>161</v>
      </c>
      <c r="D254" s="296" t="s">
        <v>162</v>
      </c>
    </row>
    <row r="255" spans="1:4" ht="15">
      <c r="A255" s="295">
        <v>56</v>
      </c>
      <c r="B255" s="296" t="s">
        <v>440</v>
      </c>
      <c r="C255" s="296" t="s">
        <v>441</v>
      </c>
      <c r="D255" s="296" t="s">
        <v>162</v>
      </c>
    </row>
    <row r="256" spans="1:4" ht="15">
      <c r="A256" s="295">
        <v>1</v>
      </c>
      <c r="B256" s="296" t="s">
        <v>32</v>
      </c>
      <c r="C256" s="296" t="s">
        <v>161</v>
      </c>
      <c r="D256" s="296" t="s">
        <v>442</v>
      </c>
    </row>
    <row r="257" spans="1:4" ht="30">
      <c r="A257" s="295">
        <v>1011</v>
      </c>
      <c r="B257" s="296" t="s">
        <v>443</v>
      </c>
      <c r="C257" s="296" t="s">
        <v>161</v>
      </c>
      <c r="D257" s="296" t="s">
        <v>228</v>
      </c>
    </row>
    <row r="258" spans="1:4" ht="15">
      <c r="A258" s="295">
        <v>1010</v>
      </c>
      <c r="B258" s="296" t="s">
        <v>546</v>
      </c>
      <c r="C258" s="296" t="s">
        <v>161</v>
      </c>
      <c r="D258" s="296" t="s">
        <v>442</v>
      </c>
    </row>
    <row r="259" spans="1:4" ht="15">
      <c r="A259" s="295">
        <v>470</v>
      </c>
      <c r="B259" s="296" t="s">
        <v>444</v>
      </c>
      <c r="C259" s="296" t="s">
        <v>161</v>
      </c>
      <c r="D259" s="296" t="s">
        <v>162</v>
      </c>
    </row>
    <row r="260" spans="1:4" ht="15">
      <c r="A260" s="295">
        <v>472</v>
      </c>
      <c r="B260" s="296" t="s">
        <v>445</v>
      </c>
      <c r="C260" s="296" t="s">
        <v>161</v>
      </c>
      <c r="D260" s="296" t="s">
        <v>162</v>
      </c>
    </row>
    <row r="261" spans="1:4" ht="15">
      <c r="A261" s="295">
        <v>471</v>
      </c>
      <c r="B261" s="296" t="s">
        <v>446</v>
      </c>
      <c r="C261" s="296" t="s">
        <v>161</v>
      </c>
      <c r="D261" s="296" t="s">
        <v>162</v>
      </c>
    </row>
    <row r="262" spans="1:4" ht="15">
      <c r="A262" s="295">
        <v>816</v>
      </c>
      <c r="B262" s="296" t="s">
        <v>447</v>
      </c>
      <c r="C262" s="296" t="s">
        <v>161</v>
      </c>
      <c r="D262" s="296" t="s">
        <v>162</v>
      </c>
    </row>
    <row r="263" spans="1:4" ht="15">
      <c r="A263" s="295">
        <v>831</v>
      </c>
      <c r="B263" s="296" t="s">
        <v>513</v>
      </c>
      <c r="C263" s="296" t="s">
        <v>161</v>
      </c>
      <c r="D263" s="296" t="s">
        <v>162</v>
      </c>
    </row>
    <row r="264" spans="1:4" ht="15">
      <c r="A264" s="295">
        <v>74</v>
      </c>
      <c r="B264" s="296" t="s">
        <v>448</v>
      </c>
      <c r="C264" s="296" t="s">
        <v>161</v>
      </c>
      <c r="D264" s="296" t="s">
        <v>162</v>
      </c>
    </row>
    <row r="265" spans="1:4" ht="15">
      <c r="A265" s="295">
        <v>70</v>
      </c>
      <c r="B265" s="296" t="s">
        <v>449</v>
      </c>
      <c r="C265" s="296" t="s">
        <v>161</v>
      </c>
      <c r="D265" s="296" t="s">
        <v>162</v>
      </c>
    </row>
    <row r="266" spans="1:4" ht="15">
      <c r="A266" s="295">
        <v>836</v>
      </c>
      <c r="B266" s="296" t="s">
        <v>543</v>
      </c>
      <c r="C266" s="296" t="s">
        <v>161</v>
      </c>
      <c r="D266" s="296" t="s">
        <v>162</v>
      </c>
    </row>
    <row r="267" spans="1:4" ht="30">
      <c r="A267" s="295">
        <v>40</v>
      </c>
      <c r="B267" s="296" t="s">
        <v>450</v>
      </c>
      <c r="C267" s="296" t="s">
        <v>161</v>
      </c>
      <c r="D267" s="296" t="s">
        <v>162</v>
      </c>
    </row>
    <row r="268" spans="1:4" ht="15">
      <c r="A268" s="295">
        <v>57</v>
      </c>
      <c r="B268" s="296" t="s">
        <v>451</v>
      </c>
      <c r="C268" s="296" t="s">
        <v>452</v>
      </c>
      <c r="D268" s="296" t="s">
        <v>162</v>
      </c>
    </row>
    <row r="269" spans="1:4" ht="15">
      <c r="A269" s="295">
        <v>1370</v>
      </c>
      <c r="B269" s="296" t="s">
        <v>544</v>
      </c>
      <c r="C269" s="296" t="s">
        <v>254</v>
      </c>
      <c r="D269" s="296" t="s">
        <v>199</v>
      </c>
    </row>
    <row r="270" spans="1:4" ht="15">
      <c r="A270" s="295">
        <v>811</v>
      </c>
      <c r="B270" s="296" t="s">
        <v>453</v>
      </c>
      <c r="C270" s="296" t="s">
        <v>161</v>
      </c>
      <c r="D270" s="296" t="s">
        <v>162</v>
      </c>
    </row>
    <row r="271" spans="1:4" ht="15">
      <c r="A271" s="295">
        <v>421</v>
      </c>
      <c r="B271" s="296" t="s">
        <v>454</v>
      </c>
      <c r="C271" s="296" t="s">
        <v>161</v>
      </c>
      <c r="D271" s="296" t="s">
        <v>162</v>
      </c>
    </row>
    <row r="272" spans="1:4" ht="15">
      <c r="A272" s="295">
        <v>823</v>
      </c>
      <c r="B272" s="296" t="s">
        <v>455</v>
      </c>
      <c r="C272" s="296" t="s">
        <v>161</v>
      </c>
      <c r="D272" s="296" t="s">
        <v>162</v>
      </c>
    </row>
    <row r="273" spans="1:4" ht="15">
      <c r="A273" s="295">
        <v>819</v>
      </c>
      <c r="B273" s="296" t="s">
        <v>456</v>
      </c>
      <c r="C273" s="296" t="s">
        <v>161</v>
      </c>
      <c r="D273" s="296" t="s">
        <v>162</v>
      </c>
    </row>
    <row r="274" spans="1:4" ht="30">
      <c r="A274" s="295">
        <v>124</v>
      </c>
      <c r="B274" s="296" t="s">
        <v>457</v>
      </c>
      <c r="C274" s="296" t="s">
        <v>458</v>
      </c>
      <c r="D274" s="296" t="s">
        <v>162</v>
      </c>
    </row>
    <row r="275" spans="1:4" ht="30">
      <c r="A275" s="295">
        <v>129</v>
      </c>
      <c r="B275" s="296" t="s">
        <v>459</v>
      </c>
      <c r="C275" s="296" t="s">
        <v>460</v>
      </c>
      <c r="D275" s="296" t="s">
        <v>162</v>
      </c>
    </row>
    <row r="276" spans="1:4" ht="15">
      <c r="A276" s="295">
        <v>125</v>
      </c>
      <c r="B276" s="296" t="s">
        <v>545</v>
      </c>
      <c r="C276" s="296" t="s">
        <v>344</v>
      </c>
      <c r="D276" s="296" t="s">
        <v>162</v>
      </c>
    </row>
    <row r="277" spans="1:4" ht="15">
      <c r="A277" s="295">
        <v>810</v>
      </c>
      <c r="B277" s="296" t="s">
        <v>461</v>
      </c>
      <c r="C277" s="296" t="s">
        <v>161</v>
      </c>
      <c r="D277" s="296" t="s">
        <v>162</v>
      </c>
    </row>
    <row r="278" spans="1:4" ht="15">
      <c r="A278" s="295">
        <v>77</v>
      </c>
      <c r="B278" s="296" t="s">
        <v>462</v>
      </c>
      <c r="C278" s="296" t="s">
        <v>161</v>
      </c>
      <c r="D278" s="296" t="s">
        <v>162</v>
      </c>
    </row>
    <row r="279" spans="1:4" ht="15">
      <c r="A279" s="295">
        <v>79</v>
      </c>
      <c r="B279" s="296" t="s">
        <v>463</v>
      </c>
      <c r="C279" s="296" t="s">
        <v>161</v>
      </c>
      <c r="D279" s="296" t="s">
        <v>162</v>
      </c>
    </row>
    <row r="280" spans="1:4" ht="15">
      <c r="A280" s="295">
        <v>71</v>
      </c>
      <c r="B280" s="296" t="s">
        <v>464</v>
      </c>
      <c r="C280" s="296" t="s">
        <v>161</v>
      </c>
      <c r="D280" s="296" t="s">
        <v>162</v>
      </c>
    </row>
    <row r="281" spans="1:4" ht="15">
      <c r="A281" s="295">
        <v>204</v>
      </c>
      <c r="B281" s="296" t="s">
        <v>465</v>
      </c>
      <c r="C281" s="296" t="s">
        <v>466</v>
      </c>
      <c r="D281" s="296" t="s">
        <v>228</v>
      </c>
    </row>
    <row r="282" spans="1:4" ht="15">
      <c r="A282" s="295">
        <v>203</v>
      </c>
      <c r="B282" s="296" t="s">
        <v>467</v>
      </c>
      <c r="C282" s="296" t="s">
        <v>468</v>
      </c>
      <c r="D282" s="296" t="s">
        <v>228</v>
      </c>
    </row>
    <row r="283" spans="1:4" ht="15">
      <c r="A283" s="295">
        <v>201</v>
      </c>
      <c r="B283" s="296" t="s">
        <v>469</v>
      </c>
      <c r="C283" s="296" t="s">
        <v>470</v>
      </c>
      <c r="D283" s="296" t="s">
        <v>228</v>
      </c>
    </row>
    <row r="284" spans="1:4" ht="15">
      <c r="A284" s="295">
        <v>202</v>
      </c>
      <c r="B284" s="296" t="s">
        <v>471</v>
      </c>
      <c r="C284" s="296" t="s">
        <v>472</v>
      </c>
      <c r="D284" s="296" t="s">
        <v>228</v>
      </c>
    </row>
    <row r="285" spans="1:4" ht="15">
      <c r="A285" s="295">
        <v>215</v>
      </c>
      <c r="B285" s="296" t="s">
        <v>473</v>
      </c>
      <c r="C285" s="296" t="s">
        <v>474</v>
      </c>
      <c r="D285" s="296" t="s">
        <v>228</v>
      </c>
    </row>
    <row r="286" spans="1:4" ht="15">
      <c r="A286" s="295">
        <v>4</v>
      </c>
      <c r="B286" s="296" t="s">
        <v>475</v>
      </c>
      <c r="C286" s="296" t="s">
        <v>161</v>
      </c>
      <c r="D286" s="296" t="s">
        <v>476</v>
      </c>
    </row>
    <row r="287" spans="1:4" ht="15">
      <c r="A287" s="295">
        <v>58</v>
      </c>
      <c r="B287" s="296" t="s">
        <v>477</v>
      </c>
      <c r="C287" s="296" t="s">
        <v>478</v>
      </c>
      <c r="D287" s="296" t="s">
        <v>162</v>
      </c>
    </row>
    <row r="288" spans="1:4" ht="15">
      <c r="A288" s="295">
        <v>1580</v>
      </c>
      <c r="B288" s="296" t="s">
        <v>479</v>
      </c>
      <c r="C288" s="296" t="s">
        <v>478</v>
      </c>
      <c r="D288" s="296" t="s">
        <v>214</v>
      </c>
    </row>
    <row r="289" spans="1:4" ht="15">
      <c r="A289" s="295">
        <v>181</v>
      </c>
      <c r="B289" s="296" t="s">
        <v>480</v>
      </c>
      <c r="C289" s="296" t="s">
        <v>161</v>
      </c>
      <c r="D289" s="296" t="s">
        <v>162</v>
      </c>
    </row>
    <row r="290" spans="1:4" ht="15">
      <c r="A290" s="295">
        <v>59</v>
      </c>
      <c r="B290" s="296" t="s">
        <v>481</v>
      </c>
      <c r="C290" s="296" t="s">
        <v>482</v>
      </c>
      <c r="D290" s="296" t="s">
        <v>162</v>
      </c>
    </row>
    <row r="291" spans="1:4" ht="15">
      <c r="A291" s="295">
        <v>1590</v>
      </c>
      <c r="B291" s="296" t="s">
        <v>483</v>
      </c>
      <c r="C291" s="296" t="s">
        <v>482</v>
      </c>
      <c r="D291" s="296" t="s">
        <v>190</v>
      </c>
    </row>
    <row r="292" spans="1:4" ht="15">
      <c r="A292" s="295">
        <v>1620</v>
      </c>
      <c r="B292" s="296" t="s">
        <v>484</v>
      </c>
      <c r="C292" s="296" t="s">
        <v>192</v>
      </c>
      <c r="D292" s="296" t="s">
        <v>190</v>
      </c>
    </row>
    <row r="293" spans="1:4" ht="30">
      <c r="A293" s="295">
        <v>62</v>
      </c>
      <c r="B293" s="296" t="s">
        <v>485</v>
      </c>
      <c r="C293" s="296" t="s">
        <v>192</v>
      </c>
      <c r="D293" s="296" t="s">
        <v>162</v>
      </c>
    </row>
    <row r="294" spans="1:4" ht="15">
      <c r="A294" s="295">
        <v>47</v>
      </c>
      <c r="B294" s="296" t="s">
        <v>486</v>
      </c>
      <c r="C294" s="296" t="s">
        <v>161</v>
      </c>
      <c r="D294" s="296" t="s">
        <v>162</v>
      </c>
    </row>
    <row r="295" spans="1:4" ht="30">
      <c r="A295" s="295">
        <v>145</v>
      </c>
      <c r="B295" s="296" t="s">
        <v>487</v>
      </c>
      <c r="C295" s="296" t="s">
        <v>161</v>
      </c>
      <c r="D295" s="296" t="s">
        <v>162</v>
      </c>
    </row>
    <row r="296" spans="1:4" ht="15">
      <c r="A296" s="295">
        <v>82</v>
      </c>
      <c r="B296" s="296" t="s">
        <v>488</v>
      </c>
      <c r="C296" s="296" t="s">
        <v>161</v>
      </c>
      <c r="D296" s="296" t="s">
        <v>162</v>
      </c>
    </row>
    <row r="297" spans="1:4" ht="30">
      <c r="A297" s="295">
        <v>148</v>
      </c>
      <c r="B297" s="296" t="s">
        <v>489</v>
      </c>
      <c r="C297" s="296" t="s">
        <v>161</v>
      </c>
      <c r="D297" s="296" t="s">
        <v>162</v>
      </c>
    </row>
    <row r="298" spans="1:4" ht="15">
      <c r="A298" s="295">
        <v>12001</v>
      </c>
      <c r="B298" s="296" t="s">
        <v>490</v>
      </c>
      <c r="C298" s="296" t="s">
        <v>161</v>
      </c>
      <c r="D298" s="296" t="s">
        <v>161</v>
      </c>
    </row>
    <row r="299" spans="1:4" ht="15">
      <c r="A299" s="295">
        <v>22</v>
      </c>
      <c r="B299" s="296" t="s">
        <v>491</v>
      </c>
      <c r="C299" s="296" t="s">
        <v>492</v>
      </c>
      <c r="D299" s="296" t="s">
        <v>162</v>
      </c>
    </row>
    <row r="300" spans="1:4" ht="15">
      <c r="A300" s="295">
        <v>1220</v>
      </c>
      <c r="B300" s="296" t="s">
        <v>493</v>
      </c>
      <c r="C300" s="296" t="s">
        <v>492</v>
      </c>
      <c r="D300" s="296" t="s">
        <v>190</v>
      </c>
    </row>
    <row r="301" spans="1:4" ht="15">
      <c r="A301" s="295">
        <v>23</v>
      </c>
      <c r="B301" s="296" t="s">
        <v>494</v>
      </c>
      <c r="C301" s="296" t="s">
        <v>495</v>
      </c>
      <c r="D301" s="296" t="s">
        <v>162</v>
      </c>
    </row>
    <row r="302" spans="1:4" ht="15">
      <c r="A302" s="295">
        <v>1231</v>
      </c>
      <c r="B302" s="296" t="s">
        <v>496</v>
      </c>
      <c r="C302" s="296" t="s">
        <v>495</v>
      </c>
      <c r="D302" s="296" t="s">
        <v>190</v>
      </c>
    </row>
    <row r="303" spans="1:4" ht="15">
      <c r="A303" s="295">
        <v>1232</v>
      </c>
      <c r="B303" s="296" t="s">
        <v>497</v>
      </c>
      <c r="C303" s="296" t="s">
        <v>495</v>
      </c>
      <c r="D303" s="296" t="s">
        <v>199</v>
      </c>
    </row>
    <row r="304" spans="1:4" ht="15">
      <c r="A304" s="295">
        <v>1230</v>
      </c>
      <c r="B304" s="296" t="s">
        <v>498</v>
      </c>
      <c r="C304" s="296" t="s">
        <v>495</v>
      </c>
      <c r="D304" s="296" t="s">
        <v>214</v>
      </c>
    </row>
  </sheetData>
  <sheetProtection password="ED2E" sheet="1" formatCells="0"/>
  <printOptions/>
  <pageMargins left="0.75" right="0.75" top="1" bottom="1"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A1:E101"/>
  <sheetViews>
    <sheetView workbookViewId="0" topLeftCell="A1">
      <selection activeCell="L24" sqref="L24"/>
    </sheetView>
  </sheetViews>
  <sheetFormatPr defaultColWidth="9.00390625" defaultRowHeight="12.75"/>
  <cols>
    <col min="1" max="1" width="36.625" style="84" customWidth="1"/>
    <col min="2" max="2" width="14.125" style="84" customWidth="1"/>
    <col min="3" max="4" width="9.125" style="84" customWidth="1"/>
  </cols>
  <sheetData>
    <row r="1" spans="1:2" ht="15.75">
      <c r="A1" s="473" t="s">
        <v>130</v>
      </c>
      <c r="B1" s="473"/>
    </row>
    <row r="2" spans="1:5" ht="12.75" customHeight="1">
      <c r="A2" s="335"/>
      <c r="B2" s="335"/>
      <c r="C2" s="335"/>
      <c r="D2" s="335"/>
      <c r="E2" s="335"/>
    </row>
    <row r="3" spans="1:5" ht="12.75" customHeight="1">
      <c r="A3" s="340" t="s">
        <v>1334</v>
      </c>
      <c r="B3" s="335"/>
      <c r="C3" s="335"/>
      <c r="D3" s="335"/>
      <c r="E3" s="335"/>
    </row>
    <row r="4" spans="1:5" ht="12.75" customHeight="1">
      <c r="A4" s="335"/>
      <c r="B4" s="335"/>
      <c r="C4" s="335"/>
      <c r="D4" s="335"/>
      <c r="E4" s="335"/>
    </row>
    <row r="5" spans="1:5" ht="12.75" customHeight="1">
      <c r="A5" s="335"/>
      <c r="B5" s="335"/>
      <c r="C5" s="335"/>
      <c r="D5" s="335"/>
      <c r="E5" s="335"/>
    </row>
    <row r="6" spans="1:5" ht="12.75" customHeight="1">
      <c r="A6" s="335"/>
      <c r="B6" s="335"/>
      <c r="C6" s="335"/>
      <c r="D6" s="335"/>
      <c r="E6" s="335"/>
    </row>
    <row r="7" spans="1:5" ht="12.75" customHeight="1">
      <c r="A7" s="335"/>
      <c r="B7" s="335"/>
      <c r="C7" s="335"/>
      <c r="D7" s="335"/>
      <c r="E7" s="335"/>
    </row>
    <row r="8" spans="1:5" ht="12.75" customHeight="1">
      <c r="A8" s="335"/>
      <c r="B8" s="335"/>
      <c r="C8" s="335"/>
      <c r="D8" s="335"/>
      <c r="E8" s="335"/>
    </row>
    <row r="9" spans="1:5" ht="12.75" customHeight="1">
      <c r="A9" s="335"/>
      <c r="B9" s="335"/>
      <c r="C9" s="335"/>
      <c r="D9" s="335"/>
      <c r="E9" s="335"/>
    </row>
    <row r="10" ht="12.75" customHeight="1">
      <c r="E10" s="84"/>
    </row>
    <row r="11" ht="12.75">
      <c r="E11" s="84"/>
    </row>
    <row r="12" ht="12.75">
      <c r="E12" s="84"/>
    </row>
    <row r="13" ht="12.75">
      <c r="E13" s="84"/>
    </row>
    <row r="14" ht="12.75">
      <c r="E14" s="84"/>
    </row>
    <row r="15" ht="12.75">
      <c r="E15" s="84"/>
    </row>
    <row r="16" ht="12.75">
      <c r="E16" s="84"/>
    </row>
    <row r="17" ht="12.75">
      <c r="E17" s="84"/>
    </row>
    <row r="18" ht="12.75">
      <c r="E18" s="84"/>
    </row>
    <row r="19" ht="12.75">
      <c r="E19" s="84"/>
    </row>
    <row r="20" ht="12.75">
      <c r="E20" s="84"/>
    </row>
    <row r="21" ht="12.75">
      <c r="E21" s="84"/>
    </row>
    <row r="22" ht="12.75">
      <c r="E22" s="84"/>
    </row>
    <row r="23" ht="12.75">
      <c r="E23" s="84"/>
    </row>
    <row r="24" ht="12.75">
      <c r="E24" s="84"/>
    </row>
    <row r="25" ht="12.75">
      <c r="E25" s="84"/>
    </row>
    <row r="26" ht="12.75">
      <c r="E26" s="84"/>
    </row>
    <row r="27" ht="12.75">
      <c r="E27" s="84"/>
    </row>
    <row r="28" ht="12.75">
      <c r="E28" s="84"/>
    </row>
    <row r="29" ht="12.75">
      <c r="E29" s="84"/>
    </row>
    <row r="30" ht="12.75">
      <c r="E30" s="84"/>
    </row>
    <row r="31" ht="12.75">
      <c r="E31" s="84"/>
    </row>
    <row r="32" ht="12.75">
      <c r="E32" s="84"/>
    </row>
    <row r="33" ht="12.75">
      <c r="E33" s="84"/>
    </row>
    <row r="34" ht="12.75">
      <c r="E34" s="84"/>
    </row>
    <row r="35" ht="12.75">
      <c r="E35" s="84"/>
    </row>
    <row r="36" ht="12.75">
      <c r="E36" s="84"/>
    </row>
    <row r="37" ht="12.75">
      <c r="E37" s="84"/>
    </row>
    <row r="38" ht="12.75">
      <c r="E38" s="84"/>
    </row>
    <row r="39" ht="12.75">
      <c r="E39" s="84"/>
    </row>
    <row r="40" ht="12.75">
      <c r="E40" s="84"/>
    </row>
    <row r="41" ht="12.75">
      <c r="E41" s="84"/>
    </row>
    <row r="42" ht="12.75">
      <c r="E42" s="84"/>
    </row>
    <row r="43" ht="12.75">
      <c r="E43" s="84"/>
    </row>
    <row r="44" ht="12.75">
      <c r="E44" s="84"/>
    </row>
    <row r="45" ht="12.75">
      <c r="E45" s="84"/>
    </row>
    <row r="46" ht="12.75">
      <c r="E46" s="84"/>
    </row>
    <row r="47" spans="1:5" ht="12.75">
      <c r="A47" s="335"/>
      <c r="B47" s="335"/>
      <c r="C47" s="335"/>
      <c r="D47" s="335"/>
      <c r="E47" s="335"/>
    </row>
    <row r="48" spans="1:5" ht="12.75">
      <c r="A48" s="335"/>
      <c r="B48" s="335"/>
      <c r="C48" s="335"/>
      <c r="D48" s="335"/>
      <c r="E48" s="335"/>
    </row>
    <row r="49" spans="1:5" ht="12.75">
      <c r="A49" s="335"/>
      <c r="B49" s="335"/>
      <c r="C49" s="335"/>
      <c r="D49" s="335"/>
      <c r="E49" s="335"/>
    </row>
    <row r="50" spans="1:5" ht="12.75">
      <c r="A50" s="335"/>
      <c r="B50" s="335"/>
      <c r="C50" s="335"/>
      <c r="D50" s="335"/>
      <c r="E50" s="335"/>
    </row>
    <row r="51" spans="1:5" ht="12.75">
      <c r="A51" s="335"/>
      <c r="B51" s="335"/>
      <c r="C51" s="335"/>
      <c r="D51" s="335"/>
      <c r="E51" s="335"/>
    </row>
    <row r="52" ht="12.75">
      <c r="E52" s="84"/>
    </row>
    <row r="53" ht="12.75">
      <c r="E53" s="84"/>
    </row>
    <row r="54" ht="12.75">
      <c r="E54" s="84"/>
    </row>
    <row r="55" ht="12.75">
      <c r="E55" s="84"/>
    </row>
    <row r="56" ht="12.75">
      <c r="E56" s="84"/>
    </row>
    <row r="57" ht="12.75">
      <c r="E57" s="84"/>
    </row>
    <row r="58" ht="12.75">
      <c r="E58" s="84"/>
    </row>
    <row r="59" ht="12.75">
      <c r="E59" s="84"/>
    </row>
    <row r="60" ht="12.75">
      <c r="E60" s="84"/>
    </row>
    <row r="61" ht="12.75">
      <c r="E61" s="84"/>
    </row>
    <row r="62" ht="12.75">
      <c r="E62" s="84"/>
    </row>
    <row r="63" ht="12.75">
      <c r="E63" s="84"/>
    </row>
    <row r="64" ht="12.75">
      <c r="E64" s="84"/>
    </row>
    <row r="65" ht="12.75">
      <c r="E65" s="84"/>
    </row>
    <row r="66" ht="12.75">
      <c r="E66" s="84"/>
    </row>
    <row r="67" ht="12.75">
      <c r="E67" s="84"/>
    </row>
    <row r="68" ht="12.75">
      <c r="E68" s="84"/>
    </row>
    <row r="69" ht="12.75">
      <c r="E69" s="84"/>
    </row>
    <row r="70" ht="12.75">
      <c r="E70" s="84"/>
    </row>
    <row r="71" ht="12.75">
      <c r="E71" s="84"/>
    </row>
    <row r="72" ht="12.75">
      <c r="E72" s="84"/>
    </row>
    <row r="73" ht="12.75">
      <c r="E73" s="84"/>
    </row>
    <row r="74" ht="12.75">
      <c r="E74" s="84"/>
    </row>
    <row r="75" ht="12.75">
      <c r="E75" s="84"/>
    </row>
    <row r="76" ht="12.75">
      <c r="E76" s="84"/>
    </row>
    <row r="77" ht="12.75">
      <c r="E77" s="84"/>
    </row>
    <row r="78" ht="12.75">
      <c r="E78" s="84"/>
    </row>
    <row r="79" ht="12.75">
      <c r="E79" s="84"/>
    </row>
    <row r="80" ht="12.75">
      <c r="E80" s="84"/>
    </row>
    <row r="81" ht="12.75">
      <c r="E81" s="84"/>
    </row>
    <row r="82" ht="12.75">
      <c r="E82" s="84"/>
    </row>
    <row r="83" ht="12.75">
      <c r="E83" s="84"/>
    </row>
    <row r="84" ht="12.75">
      <c r="E84" s="84"/>
    </row>
    <row r="85" ht="12.75">
      <c r="E85" s="84"/>
    </row>
    <row r="86" ht="12.75">
      <c r="E86" s="84"/>
    </row>
    <row r="87" ht="12.75">
      <c r="E87" s="84"/>
    </row>
    <row r="88" ht="12.75">
      <c r="E88" s="84"/>
    </row>
    <row r="89" ht="12.75">
      <c r="E89" s="84"/>
    </row>
    <row r="90" ht="12.75">
      <c r="E90" s="84"/>
    </row>
    <row r="91" ht="12.75">
      <c r="E91" s="84"/>
    </row>
    <row r="92" ht="12.75">
      <c r="E92" s="84"/>
    </row>
    <row r="93" ht="12.75">
      <c r="E93" s="84"/>
    </row>
    <row r="94" ht="12.75">
      <c r="E94" s="84"/>
    </row>
    <row r="95" ht="12.75">
      <c r="E95" s="84"/>
    </row>
    <row r="96" ht="12.75">
      <c r="E96" s="84"/>
    </row>
    <row r="97" ht="12.75">
      <c r="E97" s="84"/>
    </row>
    <row r="98" ht="12.75">
      <c r="E98" s="84"/>
    </row>
    <row r="99" ht="12.75">
      <c r="E99" s="84"/>
    </row>
    <row r="100" ht="12.75">
      <c r="E100" s="84"/>
    </row>
    <row r="101" ht="12.75">
      <c r="E101" s="84"/>
    </row>
  </sheetData>
  <sheetProtection/>
  <mergeCells count="1">
    <mergeCell ref="A1:B1"/>
  </mergeCells>
  <printOptions/>
  <pageMargins left="0.7480314960629921" right="0.7480314960629921" top="0.984251968503937" bottom="0.984251968503937" header="0.5118110236220472" footer="0.5118110236220472"/>
  <pageSetup fitToHeight="1" fitToWidth="1" horizontalDpi="300" verticalDpi="300" orientation="portrait" paperSize="9" r:id="rId2"/>
  <headerFooter alignWithMargins="0">
    <oddHeader>&amp;LPoročilo o obratovalnem monitoringu odpadnih vod</oddHeader>
    <oddFooter>&amp;L&amp;F&amp;CStran &amp;P</oddFooter>
  </headerFooter>
  <drawing r:id="rId1"/>
</worksheet>
</file>

<file path=xl/worksheets/sheet12.xml><?xml version="1.0" encoding="utf-8"?>
<worksheet xmlns="http://schemas.openxmlformats.org/spreadsheetml/2006/main" xmlns:r="http://schemas.openxmlformats.org/officeDocument/2006/relationships">
  <sheetPr codeName="List6"/>
  <dimension ref="A1:J373"/>
  <sheetViews>
    <sheetView workbookViewId="0" topLeftCell="A329">
      <selection activeCell="K373" sqref="K373"/>
    </sheetView>
  </sheetViews>
  <sheetFormatPr defaultColWidth="9.00390625" defaultRowHeight="12.75"/>
  <cols>
    <col min="1" max="1" width="13.75390625" style="444" customWidth="1"/>
    <col min="2" max="2" width="4.875" style="444" bestFit="1" customWidth="1"/>
    <col min="3" max="5" width="9.75390625" style="444" customWidth="1"/>
    <col min="6" max="7" width="9.75390625" style="411" customWidth="1"/>
    <col min="8" max="10" width="11.125" style="408" bestFit="1" customWidth="1"/>
    <col min="11" max="11" width="8.25390625" style="0" bestFit="1" customWidth="1"/>
  </cols>
  <sheetData>
    <row r="1" spans="1:10" ht="51">
      <c r="A1" s="403" t="s">
        <v>1351</v>
      </c>
      <c r="B1" s="404" t="s">
        <v>1352</v>
      </c>
      <c r="C1" s="405" t="s">
        <v>1353</v>
      </c>
      <c r="D1" s="406"/>
      <c r="E1" s="406"/>
      <c r="F1" s="407"/>
      <c r="G1" s="408"/>
      <c r="J1"/>
    </row>
    <row r="2" spans="1:10" ht="22.5">
      <c r="A2" s="474" t="s">
        <v>1354</v>
      </c>
      <c r="B2" s="475"/>
      <c r="C2" s="409" t="s">
        <v>1355</v>
      </c>
      <c r="D2" s="410"/>
      <c r="E2" s="410"/>
      <c r="G2" s="408"/>
      <c r="I2" s="412"/>
      <c r="J2"/>
    </row>
    <row r="3" spans="1:10" ht="12.75">
      <c r="A3" s="476" t="s">
        <v>1356</v>
      </c>
      <c r="B3" s="477"/>
      <c r="C3" s="413" t="s">
        <v>1357</v>
      </c>
      <c r="D3" s="414" t="s">
        <v>1358</v>
      </c>
      <c r="E3" s="415"/>
      <c r="F3" s="416"/>
      <c r="G3" s="417" t="s">
        <v>1359</v>
      </c>
      <c r="H3" s="417" t="s">
        <v>1359</v>
      </c>
      <c r="I3" s="417" t="s">
        <v>1359</v>
      </c>
      <c r="J3" s="417" t="s">
        <v>1360</v>
      </c>
    </row>
    <row r="4" spans="1:10" ht="13.5" thickBot="1">
      <c r="A4" s="476" t="s">
        <v>1361</v>
      </c>
      <c r="B4" s="477"/>
      <c r="C4" s="413">
        <v>3</v>
      </c>
      <c r="D4" s="418" t="s">
        <v>1362</v>
      </c>
      <c r="E4" s="415"/>
      <c r="F4" s="416" t="s">
        <v>1363</v>
      </c>
      <c r="G4" s="417" t="s">
        <v>1364</v>
      </c>
      <c r="H4" s="417" t="s">
        <v>1365</v>
      </c>
      <c r="I4" s="419" t="s">
        <v>1366</v>
      </c>
      <c r="J4" s="417" t="s">
        <v>1362</v>
      </c>
    </row>
    <row r="5" spans="1:10" ht="12.75">
      <c r="A5" s="420">
        <v>42005</v>
      </c>
      <c r="B5" s="421">
        <v>42005</v>
      </c>
      <c r="C5" s="422">
        <v>639.67</v>
      </c>
      <c r="D5" s="423"/>
      <c r="E5" s="424"/>
      <c r="F5" s="425">
        <v>1</v>
      </c>
      <c r="G5" s="417">
        <f>AVERAGE(C5:C11)</f>
        <v>630.4285714285714</v>
      </c>
      <c r="H5" s="417">
        <f>MIN(C5:C11)</f>
        <v>575.534</v>
      </c>
      <c r="I5" s="417">
        <f>MAX(C5:C11)</f>
        <v>671.496</v>
      </c>
      <c r="J5" s="426">
        <f>SUM(C5:C11)</f>
        <v>4413</v>
      </c>
    </row>
    <row r="6" spans="1:10" ht="12.75">
      <c r="A6" s="427">
        <v>42006</v>
      </c>
      <c r="B6" s="428">
        <v>42006</v>
      </c>
      <c r="C6" s="429">
        <v>575.534</v>
      </c>
      <c r="D6" s="423"/>
      <c r="E6" s="424"/>
      <c r="F6" s="425">
        <v>2</v>
      </c>
      <c r="G6" s="417">
        <f>AVERAGE(C12:C18)</f>
        <v>880.5265714285715</v>
      </c>
      <c r="H6" s="417">
        <f>MIN(C12:C18)</f>
        <v>655.59</v>
      </c>
      <c r="I6" s="417">
        <f>MAX(C12:C18)</f>
        <v>1220.944</v>
      </c>
      <c r="J6" s="426">
        <f>SUM(C12:C18)</f>
        <v>6163.686000000001</v>
      </c>
    </row>
    <row r="7" spans="1:10" ht="12.75">
      <c r="A7" s="427">
        <v>42007</v>
      </c>
      <c r="B7" s="428">
        <v>42007</v>
      </c>
      <c r="C7" s="429">
        <v>586.676</v>
      </c>
      <c r="D7" s="423"/>
      <c r="E7" s="424"/>
      <c r="F7" s="425">
        <v>3</v>
      </c>
      <c r="G7" s="417">
        <f>AVERAGE(C19:C25)</f>
        <v>845.9342857142856</v>
      </c>
      <c r="H7" s="417">
        <f>MIN(C19:C25)</f>
        <v>754.721</v>
      </c>
      <c r="I7" s="417">
        <f>MAX(C19:C25)</f>
        <v>899.189</v>
      </c>
      <c r="J7" s="426">
        <f>SUM(C19:C25)</f>
        <v>5921.539999999999</v>
      </c>
    </row>
    <row r="8" spans="1:10" ht="12.75">
      <c r="A8" s="427">
        <v>42008</v>
      </c>
      <c r="B8" s="428">
        <v>42008</v>
      </c>
      <c r="C8" s="429">
        <v>624.18</v>
      </c>
      <c r="D8" s="423"/>
      <c r="E8" s="424"/>
      <c r="F8" s="425">
        <v>4</v>
      </c>
      <c r="G8" s="417">
        <f>AVERAGE(C26:C32)</f>
        <v>837.5005714285713</v>
      </c>
      <c r="H8" s="417">
        <f>MIN(C26:C32)</f>
        <v>729.837</v>
      </c>
      <c r="I8" s="417">
        <f>MAX(C26:C32)</f>
        <v>946.546</v>
      </c>
      <c r="J8" s="426">
        <f>SUM(C26:C32)</f>
        <v>5862.503999999999</v>
      </c>
    </row>
    <row r="9" spans="1:10" ht="12.75">
      <c r="A9" s="427">
        <v>42009</v>
      </c>
      <c r="B9" s="428">
        <v>42009</v>
      </c>
      <c r="C9" s="429">
        <v>671.496</v>
      </c>
      <c r="D9" s="423"/>
      <c r="E9" s="424"/>
      <c r="F9" s="425">
        <v>5</v>
      </c>
      <c r="G9" s="417">
        <f>AVERAGE(C33:C39)</f>
        <v>1036.8210000000001</v>
      </c>
      <c r="H9" s="417">
        <f>MIN(C33:C39)</f>
        <v>806.527</v>
      </c>
      <c r="I9" s="417">
        <f>MAX(C33:C39)</f>
        <v>1304.781</v>
      </c>
      <c r="J9" s="426">
        <f>SUM(C33:C39)</f>
        <v>7257.747</v>
      </c>
    </row>
    <row r="10" spans="1:10" ht="12.75">
      <c r="A10" s="427">
        <v>42010</v>
      </c>
      <c r="B10" s="428">
        <v>42010</v>
      </c>
      <c r="C10" s="429">
        <v>652.191</v>
      </c>
      <c r="D10" s="423"/>
      <c r="E10" s="424"/>
      <c r="F10" s="425">
        <v>6</v>
      </c>
      <c r="G10" s="417">
        <f>AVERAGE(C40:C46)</f>
        <v>778.5061428571428</v>
      </c>
      <c r="H10" s="417">
        <f>MIN(C40:C46)</f>
        <v>694.335</v>
      </c>
      <c r="I10" s="417">
        <f>MAX(C40:C46)</f>
        <v>863.31</v>
      </c>
      <c r="J10" s="426">
        <f>SUM(C40:C46)</f>
        <v>5449.543</v>
      </c>
    </row>
    <row r="11" spans="1:10" ht="12.75">
      <c r="A11" s="427">
        <v>42011</v>
      </c>
      <c r="B11" s="428">
        <v>42011</v>
      </c>
      <c r="C11" s="429">
        <v>663.253</v>
      </c>
      <c r="D11" s="423"/>
      <c r="E11" s="424"/>
      <c r="F11" s="425">
        <v>7</v>
      </c>
      <c r="G11" s="417">
        <f>AVERAGE(C47:C53)</f>
        <v>1064.8765714285714</v>
      </c>
      <c r="H11" s="417">
        <f>MIN(C47:C53)</f>
        <v>934.435</v>
      </c>
      <c r="I11" s="417">
        <f>MAX(C47:C53)</f>
        <v>1185.518</v>
      </c>
      <c r="J11" s="426">
        <f>SUM(C47:C53)</f>
        <v>7454.136</v>
      </c>
    </row>
    <row r="12" spans="1:10" ht="12.75">
      <c r="A12" s="427">
        <v>42012</v>
      </c>
      <c r="B12" s="428">
        <v>42012</v>
      </c>
      <c r="C12" s="429">
        <v>663.406</v>
      </c>
      <c r="D12" s="423"/>
      <c r="E12" s="424"/>
      <c r="F12" s="425">
        <v>8</v>
      </c>
      <c r="G12" s="417">
        <f>AVERAGE(C54:C60)</f>
        <v>1089.1177142857143</v>
      </c>
      <c r="H12" s="417">
        <f>MIN(C54:C60)</f>
        <v>742.124</v>
      </c>
      <c r="I12" s="417">
        <f>MAX(C54:C60)</f>
        <v>1787.351</v>
      </c>
      <c r="J12" s="426">
        <f>SUM(C54:C60)</f>
        <v>7623.8240000000005</v>
      </c>
    </row>
    <row r="13" spans="1:10" ht="12.75">
      <c r="A13" s="427">
        <v>42013</v>
      </c>
      <c r="B13" s="428">
        <v>42013</v>
      </c>
      <c r="C13" s="429">
        <v>655.59</v>
      </c>
      <c r="D13" s="423"/>
      <c r="E13" s="424"/>
      <c r="F13" s="425">
        <v>9</v>
      </c>
      <c r="G13" s="417">
        <f>AVERAGE(C61:C67)</f>
        <v>1190.1808571428571</v>
      </c>
      <c r="H13" s="417">
        <f>MIN(C61:C67)</f>
        <v>848.607</v>
      </c>
      <c r="I13" s="417">
        <f>MAX(C61:C67)</f>
        <v>1861.652</v>
      </c>
      <c r="J13" s="426">
        <f>SUM(C61:C67)</f>
        <v>8331.266</v>
      </c>
    </row>
    <row r="14" spans="1:10" ht="12.75">
      <c r="A14" s="427">
        <v>42014</v>
      </c>
      <c r="B14" s="428">
        <v>42014</v>
      </c>
      <c r="C14" s="429">
        <v>674.913</v>
      </c>
      <c r="D14" s="423"/>
      <c r="E14" s="424"/>
      <c r="F14" s="425">
        <v>10</v>
      </c>
      <c r="G14" s="417">
        <f>AVERAGE(C68:C74)</f>
        <v>669.5977142857143</v>
      </c>
      <c r="H14" s="417">
        <f>MIN(C68:C74)</f>
        <v>565.24</v>
      </c>
      <c r="I14" s="417">
        <f>MAX(C68:C74)</f>
        <v>760.205</v>
      </c>
      <c r="J14" s="426">
        <f>SUM(C68:C74)</f>
        <v>4687.184</v>
      </c>
    </row>
    <row r="15" spans="1:10" ht="12.75">
      <c r="A15" s="427">
        <v>42015</v>
      </c>
      <c r="B15" s="428">
        <v>42015</v>
      </c>
      <c r="C15" s="429">
        <v>789.933</v>
      </c>
      <c r="D15" s="423"/>
      <c r="E15" s="424"/>
      <c r="F15" s="425">
        <v>11</v>
      </c>
      <c r="G15" s="417">
        <f>AVERAGE(C75:C81)</f>
        <v>603.1758571428571</v>
      </c>
      <c r="H15" s="417">
        <f>MIN(C75:C81)</f>
        <v>550.661</v>
      </c>
      <c r="I15" s="417">
        <f>MAX(C75:C81)</f>
        <v>663.953</v>
      </c>
      <c r="J15" s="426">
        <f>SUM(C75:C81)</f>
        <v>4222.231</v>
      </c>
    </row>
    <row r="16" spans="1:10" ht="12.75">
      <c r="A16" s="427">
        <v>42016</v>
      </c>
      <c r="B16" s="428">
        <v>42016</v>
      </c>
      <c r="C16" s="429">
        <v>1195.216</v>
      </c>
      <c r="D16" s="423"/>
      <c r="E16" s="424"/>
      <c r="F16" s="425">
        <v>12</v>
      </c>
      <c r="G16" s="417">
        <f>AVERAGE(C82:C88)</f>
        <v>582.9897142857143</v>
      </c>
      <c r="H16" s="417">
        <f>MIN(C82:C88)</f>
        <v>556.621</v>
      </c>
      <c r="I16" s="417">
        <f>MAX(C82:C88)</f>
        <v>612.01</v>
      </c>
      <c r="J16" s="426">
        <f>SUM(C82:C88)</f>
        <v>4080.928</v>
      </c>
    </row>
    <row r="17" spans="1:10" ht="12.75">
      <c r="A17" s="427">
        <v>42017</v>
      </c>
      <c r="B17" s="428">
        <v>42017</v>
      </c>
      <c r="C17" s="429">
        <v>1220.944</v>
      </c>
      <c r="D17" s="423"/>
      <c r="E17" s="424"/>
      <c r="F17" s="425">
        <v>13</v>
      </c>
      <c r="G17" s="417">
        <f>AVERAGE(C89:C95)</f>
        <v>719.7428571428571</v>
      </c>
      <c r="H17" s="417">
        <f>MIN(C89:C95)</f>
        <v>642.546</v>
      </c>
      <c r="I17" s="417">
        <f>MAX(C89:C95)</f>
        <v>871.756</v>
      </c>
      <c r="J17" s="426">
        <f>SUM(C89:C95)</f>
        <v>5038.2</v>
      </c>
    </row>
    <row r="18" spans="1:10" ht="12.75">
      <c r="A18" s="427">
        <v>42018</v>
      </c>
      <c r="B18" s="428">
        <v>42018</v>
      </c>
      <c r="C18" s="429">
        <v>963.684</v>
      </c>
      <c r="D18" s="423"/>
      <c r="E18" s="424"/>
      <c r="F18" s="425">
        <v>14</v>
      </c>
      <c r="G18" s="417">
        <f>AVERAGE(C96:C102)</f>
        <v>577.6185714285714</v>
      </c>
      <c r="H18" s="417">
        <f>MIN(C96:C102)</f>
        <v>534.919</v>
      </c>
      <c r="I18" s="417">
        <f>MAX(C96:C102)</f>
        <v>694.838</v>
      </c>
      <c r="J18" s="426">
        <f>SUM(C96:C102)</f>
        <v>4043.33</v>
      </c>
    </row>
    <row r="19" spans="1:10" ht="12.75">
      <c r="A19" s="427">
        <v>42019</v>
      </c>
      <c r="B19" s="428">
        <v>42019</v>
      </c>
      <c r="C19" s="429">
        <v>899.189</v>
      </c>
      <c r="D19" s="423"/>
      <c r="E19" s="424"/>
      <c r="F19" s="425">
        <v>15</v>
      </c>
      <c r="G19" s="417">
        <f>AVERAGE(C103:C109)</f>
        <v>482.9502857142857</v>
      </c>
      <c r="H19" s="417">
        <f>MIN(C103:C109)</f>
        <v>314.346</v>
      </c>
      <c r="I19" s="417">
        <f>MAX(C103:C109)</f>
        <v>535.197</v>
      </c>
      <c r="J19" s="426">
        <f>SUM(C103:C109)</f>
        <v>3380.652</v>
      </c>
    </row>
    <row r="20" spans="1:10" ht="12.75">
      <c r="A20" s="427">
        <v>42020</v>
      </c>
      <c r="B20" s="428">
        <v>42020</v>
      </c>
      <c r="C20" s="429">
        <v>873.395</v>
      </c>
      <c r="D20" s="423"/>
      <c r="E20" s="424"/>
      <c r="F20" s="425">
        <v>16</v>
      </c>
      <c r="G20" s="417">
        <f>AVERAGE(C110:C116)</f>
        <v>516.2315714285716</v>
      </c>
      <c r="H20" s="417">
        <f>MIN(C110:C116)</f>
        <v>473.237</v>
      </c>
      <c r="I20" s="417">
        <f>MAX(C110:C116)</f>
        <v>601.356</v>
      </c>
      <c r="J20" s="426">
        <f>SUM(C110:C116)</f>
        <v>3613.6210000000005</v>
      </c>
    </row>
    <row r="21" spans="1:10" ht="12.75">
      <c r="A21" s="427">
        <v>42021</v>
      </c>
      <c r="B21" s="428">
        <v>42021</v>
      </c>
      <c r="C21" s="429">
        <v>862.237</v>
      </c>
      <c r="D21" s="423"/>
      <c r="E21" s="424"/>
      <c r="F21" s="425">
        <v>17</v>
      </c>
      <c r="G21" s="417">
        <f>AVERAGE(C117:C123)</f>
        <v>491.0221428571429</v>
      </c>
      <c r="H21" s="417">
        <f>MIN(C117:C123)</f>
        <v>445.33</v>
      </c>
      <c r="I21" s="417">
        <f>MAX(C117:C123)</f>
        <v>651.299</v>
      </c>
      <c r="J21" s="426">
        <f>SUM(C117:C123)</f>
        <v>3437.155</v>
      </c>
    </row>
    <row r="22" spans="1:10" ht="12.75">
      <c r="A22" s="427">
        <v>42022</v>
      </c>
      <c r="B22" s="428">
        <v>42022</v>
      </c>
      <c r="C22" s="429">
        <v>886.173</v>
      </c>
      <c r="D22" s="423"/>
      <c r="E22" s="424"/>
      <c r="F22" s="425">
        <v>18</v>
      </c>
      <c r="G22" s="417">
        <f>AVERAGE(C124:C130)</f>
        <v>503.7647142857142</v>
      </c>
      <c r="H22" s="417">
        <f>MIN(C124:C130)</f>
        <v>470.522</v>
      </c>
      <c r="I22" s="417">
        <f>MAX(C124:C130)</f>
        <v>560.46</v>
      </c>
      <c r="J22" s="426">
        <f>SUM(C124:C130)</f>
        <v>3526.3529999999996</v>
      </c>
    </row>
    <row r="23" spans="1:10" ht="12.75">
      <c r="A23" s="427">
        <v>42023</v>
      </c>
      <c r="B23" s="428">
        <v>42023</v>
      </c>
      <c r="C23" s="429">
        <v>852.705</v>
      </c>
      <c r="D23" s="423"/>
      <c r="E23" s="424"/>
      <c r="F23" s="425">
        <v>19</v>
      </c>
      <c r="G23" s="417">
        <f>AVERAGE(C131:C137)</f>
        <v>444.66499999999996</v>
      </c>
      <c r="H23" s="417">
        <f>MIN(C131:C137)</f>
        <v>407.86</v>
      </c>
      <c r="I23" s="417">
        <f>MAX(C131:C137)</f>
        <v>464.193</v>
      </c>
      <c r="J23" s="426">
        <f>SUM(C131:C137)</f>
        <v>3112.6549999999997</v>
      </c>
    </row>
    <row r="24" spans="1:10" ht="12.75">
      <c r="A24" s="427">
        <v>42024</v>
      </c>
      <c r="B24" s="428">
        <v>42024</v>
      </c>
      <c r="C24" s="429">
        <v>793.12</v>
      </c>
      <c r="D24" s="423"/>
      <c r="E24" s="424"/>
      <c r="F24" s="425">
        <v>20</v>
      </c>
      <c r="G24" s="417">
        <f>AVERAGE(C138:C144)</f>
        <v>536.1151428571428</v>
      </c>
      <c r="H24" s="417">
        <f>MIN(C138:C144)</f>
        <v>400.582</v>
      </c>
      <c r="I24" s="417">
        <f>MAX(C138:C144)</f>
        <v>778.209</v>
      </c>
      <c r="J24" s="426">
        <f>SUM(C138:C144)</f>
        <v>3752.8059999999996</v>
      </c>
    </row>
    <row r="25" spans="1:10" ht="12.75">
      <c r="A25" s="427">
        <v>42025</v>
      </c>
      <c r="B25" s="428">
        <v>42025</v>
      </c>
      <c r="C25" s="429">
        <v>754.721</v>
      </c>
      <c r="D25" s="423"/>
      <c r="E25" s="424"/>
      <c r="F25" s="425">
        <v>21</v>
      </c>
      <c r="G25" s="417">
        <f>AVERAGE(C145:C151)</f>
        <v>1459.2354285714284</v>
      </c>
      <c r="H25" s="417">
        <f>MIN(C145:C151)</f>
        <v>535.271</v>
      </c>
      <c r="I25" s="417">
        <f>MAX(C145:C151)</f>
        <v>2457.587</v>
      </c>
      <c r="J25" s="426">
        <f>SUM(C145:C151)</f>
        <v>10214.648</v>
      </c>
    </row>
    <row r="26" spans="1:10" ht="12.75">
      <c r="A26" s="427">
        <v>42026</v>
      </c>
      <c r="B26" s="428">
        <v>42026</v>
      </c>
      <c r="C26" s="429">
        <v>729.837</v>
      </c>
      <c r="D26" s="423"/>
      <c r="E26" s="424"/>
      <c r="F26" s="425">
        <v>22</v>
      </c>
      <c r="G26" s="417">
        <f>AVERAGE(C152:C158)</f>
        <v>767.865</v>
      </c>
      <c r="H26" s="417">
        <f>MIN(C152:C158)</f>
        <v>587.367</v>
      </c>
      <c r="I26" s="417">
        <f>MAX(C152:C158)</f>
        <v>1032.588</v>
      </c>
      <c r="J26" s="426">
        <f>SUM(C152:C158)</f>
        <v>5375.055</v>
      </c>
    </row>
    <row r="27" spans="1:10" ht="12.75">
      <c r="A27" s="427">
        <v>42027</v>
      </c>
      <c r="B27" s="428">
        <v>42027</v>
      </c>
      <c r="C27" s="429">
        <v>772.151</v>
      </c>
      <c r="D27" s="423"/>
      <c r="E27" s="424"/>
      <c r="F27" s="425">
        <v>23</v>
      </c>
      <c r="G27" s="417">
        <f>AVERAGE(C159:C165)</f>
        <v>594.6024285714285</v>
      </c>
      <c r="H27" s="417">
        <f>MIN(C159:C165)</f>
        <v>560.861</v>
      </c>
      <c r="I27" s="417">
        <f>MAX(C159:C165)</f>
        <v>641.231</v>
      </c>
      <c r="J27" s="426">
        <f>SUM(C159:C165)</f>
        <v>4162.217</v>
      </c>
    </row>
    <row r="28" spans="1:10" ht="12.75">
      <c r="A28" s="427">
        <v>42028</v>
      </c>
      <c r="B28" s="428">
        <v>42028</v>
      </c>
      <c r="C28" s="429">
        <v>789.341</v>
      </c>
      <c r="D28" s="423"/>
      <c r="E28" s="424"/>
      <c r="F28" s="425">
        <v>24</v>
      </c>
      <c r="G28" s="417">
        <f>AVERAGE(C166:C172)</f>
        <v>600.5815714285715</v>
      </c>
      <c r="H28" s="417">
        <f>MIN(C166:C172)</f>
        <v>528.909</v>
      </c>
      <c r="I28" s="417">
        <f>MAX(C166:C172)</f>
        <v>760.646</v>
      </c>
      <c r="J28" s="426">
        <f>SUM(C166:C172)</f>
        <v>4204.071</v>
      </c>
    </row>
    <row r="29" spans="1:10" ht="12.75">
      <c r="A29" s="427">
        <v>42029</v>
      </c>
      <c r="B29" s="428">
        <v>42029</v>
      </c>
      <c r="C29" s="429">
        <v>910.289</v>
      </c>
      <c r="D29" s="423"/>
      <c r="E29" s="424"/>
      <c r="F29" s="425">
        <v>25</v>
      </c>
      <c r="G29" s="417">
        <f>AVERAGE(C173:C179)</f>
        <v>1000.342857142857</v>
      </c>
      <c r="H29" s="417">
        <f>MIN(C173:C179)</f>
        <v>559.714</v>
      </c>
      <c r="I29" s="417">
        <f>MAX(C173:C179)</f>
        <v>2489.241</v>
      </c>
      <c r="J29" s="426">
        <f>SUM(C173:C179)</f>
        <v>7002.4</v>
      </c>
    </row>
    <row r="30" spans="1:10" ht="12.75">
      <c r="A30" s="427">
        <v>42030</v>
      </c>
      <c r="B30" s="428">
        <v>42030</v>
      </c>
      <c r="C30" s="429">
        <v>946.546</v>
      </c>
      <c r="D30" s="423"/>
      <c r="E30" s="424"/>
      <c r="F30" s="425">
        <v>26</v>
      </c>
      <c r="G30" s="417">
        <f>AVERAGE(C180:C186)</f>
        <v>1123.653</v>
      </c>
      <c r="H30" s="417">
        <f>MIN(C180:C186)</f>
        <v>783.669</v>
      </c>
      <c r="I30" s="417">
        <f>MAX(C180:C186)</f>
        <v>2068.198</v>
      </c>
      <c r="J30" s="426">
        <f>SUM(C180:C186)</f>
        <v>7865.571</v>
      </c>
    </row>
    <row r="31" spans="1:10" ht="12.75">
      <c r="A31" s="427">
        <v>42031</v>
      </c>
      <c r="B31" s="428">
        <v>42031</v>
      </c>
      <c r="C31" s="429">
        <v>892.284</v>
      </c>
      <c r="D31" s="423"/>
      <c r="E31" s="424"/>
      <c r="F31" s="425">
        <v>27</v>
      </c>
      <c r="G31" s="417">
        <f>AVERAGE(C187:C193)</f>
        <v>662.8887142857142</v>
      </c>
      <c r="H31" s="417">
        <f>MIN(C187:C193)</f>
        <v>613.951</v>
      </c>
      <c r="I31" s="417">
        <f>MAX(C187:C193)</f>
        <v>747.122</v>
      </c>
      <c r="J31" s="426">
        <f>SUM(C187:C193)</f>
        <v>4640.221</v>
      </c>
    </row>
    <row r="32" spans="1:10" ht="12.75">
      <c r="A32" s="427">
        <v>42032</v>
      </c>
      <c r="B32" s="428">
        <v>42032</v>
      </c>
      <c r="C32" s="429">
        <v>822.056</v>
      </c>
      <c r="D32" s="423"/>
      <c r="E32" s="424"/>
      <c r="F32" s="425">
        <v>28</v>
      </c>
      <c r="G32" s="417">
        <f>AVERAGE(C194:C200)</f>
        <v>687.6165714285715</v>
      </c>
      <c r="H32" s="417">
        <f>MIN(C194:C200)</f>
        <v>544.648</v>
      </c>
      <c r="I32" s="417">
        <f>MAX(C194:C200)</f>
        <v>1102.356</v>
      </c>
      <c r="J32" s="426">
        <f>SUM(C194:C200)</f>
        <v>4813.316000000001</v>
      </c>
    </row>
    <row r="33" spans="1:10" ht="12.75">
      <c r="A33" s="427">
        <v>42033</v>
      </c>
      <c r="B33" s="428">
        <v>42033</v>
      </c>
      <c r="C33" s="429">
        <v>806.527</v>
      </c>
      <c r="D33" s="423"/>
      <c r="E33" s="424"/>
      <c r="F33" s="425">
        <v>29</v>
      </c>
      <c r="G33" s="417">
        <f>AVERAGE(C201:C207)</f>
        <v>513.6045714285714</v>
      </c>
      <c r="H33" s="417">
        <f>MIN(C201:C207)</f>
        <v>486.33</v>
      </c>
      <c r="I33" s="417">
        <f>MAX(C201:C207)</f>
        <v>530.163</v>
      </c>
      <c r="J33" s="426">
        <f>SUM(C201:C207)</f>
        <v>3595.232</v>
      </c>
    </row>
    <row r="34" spans="1:10" ht="12.75">
      <c r="A34" s="427">
        <v>42034</v>
      </c>
      <c r="B34" s="428">
        <v>42034</v>
      </c>
      <c r="C34" s="429">
        <v>872.652</v>
      </c>
      <c r="D34" s="423"/>
      <c r="E34" s="424"/>
      <c r="F34" s="425">
        <v>30</v>
      </c>
      <c r="G34" s="417">
        <f>AVERAGE(C208:C214)</f>
        <v>635.4132857142857</v>
      </c>
      <c r="H34" s="417">
        <f>MIN(C208:C214)</f>
        <v>502.076</v>
      </c>
      <c r="I34" s="417">
        <f>MAX(C208:C214)</f>
        <v>829.84</v>
      </c>
      <c r="J34" s="426">
        <f>SUM(C208:C214)</f>
        <v>4447.893</v>
      </c>
    </row>
    <row r="35" spans="1:10" ht="13.5" thickBot="1">
      <c r="A35" s="427">
        <v>42035</v>
      </c>
      <c r="B35" s="428">
        <v>42035</v>
      </c>
      <c r="C35" s="429">
        <v>1231.287</v>
      </c>
      <c r="D35" s="430">
        <f>SUM(C5:C35)</f>
        <v>25271.196</v>
      </c>
      <c r="E35" s="431"/>
      <c r="F35" s="425">
        <v>31</v>
      </c>
      <c r="G35" s="417">
        <f>AVERAGE(C215:C221)</f>
        <v>644.6211428571429</v>
      </c>
      <c r="H35" s="417">
        <f>MIN(C215:C221)</f>
        <v>486.33</v>
      </c>
      <c r="I35" s="417">
        <f>MAX(C215:C221)</f>
        <v>1178.499</v>
      </c>
      <c r="J35" s="426">
        <f>SUM(C215:C221)</f>
        <v>4512.348</v>
      </c>
    </row>
    <row r="36" spans="1:10" ht="12.75">
      <c r="A36" s="432">
        <v>42036</v>
      </c>
      <c r="B36" s="421">
        <v>42036</v>
      </c>
      <c r="C36" s="433">
        <v>1304.781</v>
      </c>
      <c r="D36" s="434"/>
      <c r="E36" s="435"/>
      <c r="F36" s="425">
        <v>32</v>
      </c>
      <c r="G36" s="417">
        <f>AVERAGE(C222:C228)</f>
        <v>613.5507142857143</v>
      </c>
      <c r="H36" s="417">
        <f>MIN(C222:C228)</f>
        <v>310.077</v>
      </c>
      <c r="I36" s="417">
        <f>MAX(C222:C228)</f>
        <v>851.601</v>
      </c>
      <c r="J36" s="426">
        <f>SUM(C222:C228)</f>
        <v>4294.8550000000005</v>
      </c>
    </row>
    <row r="37" spans="1:10" ht="12.75">
      <c r="A37" s="436">
        <v>42037</v>
      </c>
      <c r="B37" s="428">
        <v>42037</v>
      </c>
      <c r="C37" s="435">
        <v>1113.867</v>
      </c>
      <c r="D37" s="434"/>
      <c r="E37" s="435"/>
      <c r="F37" s="425">
        <v>33</v>
      </c>
      <c r="G37" s="417">
        <f>AVERAGE(C229:C235)</f>
        <v>567.7608571428572</v>
      </c>
      <c r="H37" s="417">
        <f>MIN(C229:C235)</f>
        <v>455.176</v>
      </c>
      <c r="I37" s="417">
        <f>MAX(C229:C235)</f>
        <v>851.601</v>
      </c>
      <c r="J37" s="426">
        <f>SUM(C229:C235)</f>
        <v>3974.3260000000005</v>
      </c>
    </row>
    <row r="38" spans="1:10" ht="12.75">
      <c r="A38" s="436">
        <v>42038</v>
      </c>
      <c r="B38" s="428">
        <v>42038</v>
      </c>
      <c r="C38" s="435">
        <v>1008.252</v>
      </c>
      <c r="D38" s="434"/>
      <c r="E38" s="435"/>
      <c r="F38" s="425">
        <v>34</v>
      </c>
      <c r="G38" s="417">
        <f>AVERAGE(C236:C242)</f>
        <v>585.7111428571427</v>
      </c>
      <c r="H38" s="417">
        <f>MIN(C236:C242)</f>
        <v>493.525</v>
      </c>
      <c r="I38" s="417">
        <f>MAX(C236:C242)</f>
        <v>817.109</v>
      </c>
      <c r="J38" s="426">
        <f>SUM(C236:C242)</f>
        <v>4099.977999999999</v>
      </c>
    </row>
    <row r="39" spans="1:10" ht="12.75">
      <c r="A39" s="436">
        <v>42039</v>
      </c>
      <c r="B39" s="428">
        <v>42039</v>
      </c>
      <c r="C39" s="435">
        <v>920.381</v>
      </c>
      <c r="D39" s="434"/>
      <c r="E39" s="435"/>
      <c r="F39" s="425">
        <v>35</v>
      </c>
      <c r="G39" s="417">
        <f>AVERAGE(C243:C249)</f>
        <v>470.1302857142858</v>
      </c>
      <c r="H39" s="417">
        <f>MIN(C243:C249)</f>
        <v>428.403</v>
      </c>
      <c r="I39" s="417">
        <f>MAX(C243:C249)</f>
        <v>505.766</v>
      </c>
      <c r="J39" s="426">
        <f>SUM(C243:C249)</f>
        <v>3290.9120000000003</v>
      </c>
    </row>
    <row r="40" spans="1:10" ht="12.75">
      <c r="A40" s="436">
        <v>42040</v>
      </c>
      <c r="B40" s="428">
        <v>42040</v>
      </c>
      <c r="C40" s="435">
        <v>863.31</v>
      </c>
      <c r="D40" s="434"/>
      <c r="E40" s="435"/>
      <c r="F40" s="425">
        <v>36</v>
      </c>
      <c r="G40" s="417">
        <f>AVERAGE(C250:C256)</f>
        <v>624.986</v>
      </c>
      <c r="H40" s="417">
        <f>MIN(C250:C256)</f>
        <v>439.949</v>
      </c>
      <c r="I40" s="417">
        <f>MAX(C250:C256)</f>
        <v>944.345</v>
      </c>
      <c r="J40" s="426">
        <f>SUM(C250:C256)</f>
        <v>4374.902</v>
      </c>
    </row>
    <row r="41" spans="1:10" ht="12.75">
      <c r="A41" s="436">
        <v>42041</v>
      </c>
      <c r="B41" s="428">
        <v>42041</v>
      </c>
      <c r="C41" s="435">
        <v>819.908</v>
      </c>
      <c r="D41" s="434"/>
      <c r="E41" s="435"/>
      <c r="F41" s="425">
        <v>37</v>
      </c>
      <c r="G41" s="417">
        <f>AVERAGE(C257:C263)</f>
        <v>522.1341428571428</v>
      </c>
      <c r="H41" s="417">
        <f>MIN(C257:C263)</f>
        <v>512.631</v>
      </c>
      <c r="I41" s="417">
        <f>MAX(C257:C263)</f>
        <v>535.673</v>
      </c>
      <c r="J41" s="426">
        <f>SUM(C257:C263)</f>
        <v>3654.9389999999994</v>
      </c>
    </row>
    <row r="42" spans="1:10" ht="12.75">
      <c r="A42" s="436">
        <v>42042</v>
      </c>
      <c r="B42" s="428">
        <v>42042</v>
      </c>
      <c r="C42" s="435">
        <v>802.558</v>
      </c>
      <c r="D42" s="434"/>
      <c r="E42" s="435"/>
      <c r="F42" s="425">
        <v>38</v>
      </c>
      <c r="G42" s="417">
        <f>AVERAGE(C264:C270)</f>
        <v>530.6181428571427</v>
      </c>
      <c r="H42" s="417">
        <f>MIN(C264:C270)</f>
        <v>500.744</v>
      </c>
      <c r="I42" s="417">
        <f>MAX(C264:C270)</f>
        <v>549.202</v>
      </c>
      <c r="J42" s="426">
        <f>SUM(C264:C270)</f>
        <v>3714.3269999999993</v>
      </c>
    </row>
    <row r="43" spans="1:10" ht="12.75">
      <c r="A43" s="436">
        <v>42043</v>
      </c>
      <c r="B43" s="428">
        <v>42043</v>
      </c>
      <c r="C43" s="435">
        <v>753.134</v>
      </c>
      <c r="D43" s="434"/>
      <c r="E43" s="435"/>
      <c r="F43" s="425">
        <v>39</v>
      </c>
      <c r="G43" s="417">
        <f>AVERAGE(C271:C277)</f>
        <v>598.4212857142857</v>
      </c>
      <c r="H43" s="417">
        <f>MIN(C271:C277)</f>
        <v>466.314</v>
      </c>
      <c r="I43" s="417">
        <f>MAX(C271:C277)</f>
        <v>994.573</v>
      </c>
      <c r="J43" s="426">
        <f>SUM(C271:C277)</f>
        <v>4188.949</v>
      </c>
    </row>
    <row r="44" spans="1:10" ht="12.75">
      <c r="A44" s="436">
        <v>42044</v>
      </c>
      <c r="B44" s="428">
        <v>42044</v>
      </c>
      <c r="C44" s="435">
        <v>715.356</v>
      </c>
      <c r="D44" s="434"/>
      <c r="E44" s="435"/>
      <c r="F44" s="425">
        <v>40</v>
      </c>
      <c r="G44" s="417">
        <f>AVERAGE(C278:C284)</f>
        <v>637.0162857142857</v>
      </c>
      <c r="H44" s="417">
        <f>MIN(C278:C284)</f>
        <v>140.791</v>
      </c>
      <c r="I44" s="417">
        <f>MAX(C278:C284)</f>
        <v>1706.792</v>
      </c>
      <c r="J44" s="426">
        <f>SUM(C278:C284)</f>
        <v>4459.114</v>
      </c>
    </row>
    <row r="45" spans="1:10" ht="12.75">
      <c r="A45" s="436">
        <v>42045</v>
      </c>
      <c r="B45" s="428">
        <v>42045</v>
      </c>
      <c r="C45" s="435">
        <v>694.335</v>
      </c>
      <c r="D45" s="434"/>
      <c r="E45" s="435"/>
      <c r="F45" s="425">
        <v>41</v>
      </c>
      <c r="G45" s="417">
        <f>AVERAGE(C285:C291)</f>
        <v>1100.3718571428574</v>
      </c>
      <c r="H45" s="417">
        <f>MIN(C285:C291)</f>
        <v>208.372</v>
      </c>
      <c r="I45" s="417">
        <f>MAX(C285:C291)</f>
        <v>2015.83</v>
      </c>
      <c r="J45" s="426">
        <f>SUM(C285:C291)</f>
        <v>7702.603000000001</v>
      </c>
    </row>
    <row r="46" spans="1:10" ht="12.75">
      <c r="A46" s="436">
        <v>42046</v>
      </c>
      <c r="B46" s="428">
        <v>42046</v>
      </c>
      <c r="C46" s="435">
        <v>800.942</v>
      </c>
      <c r="D46" s="434"/>
      <c r="E46" s="435"/>
      <c r="F46" s="425">
        <v>42</v>
      </c>
      <c r="G46" s="417">
        <f>AVERAGE(C292:C298)</f>
        <v>1994.9975714285717</v>
      </c>
      <c r="H46" s="417">
        <f>MIN(C292:C298)</f>
        <v>1388.609</v>
      </c>
      <c r="I46" s="417">
        <f>MAX(C292:C298)</f>
        <v>2480.24</v>
      </c>
      <c r="J46" s="426">
        <f>SUM(C292:C298)</f>
        <v>13964.983000000002</v>
      </c>
    </row>
    <row r="47" spans="1:10" ht="12.75">
      <c r="A47" s="436">
        <v>42047</v>
      </c>
      <c r="B47" s="428">
        <v>42047</v>
      </c>
      <c r="C47" s="435">
        <v>965.76</v>
      </c>
      <c r="D47" s="434"/>
      <c r="E47" s="435"/>
      <c r="F47" s="425">
        <v>43</v>
      </c>
      <c r="G47" s="417">
        <f>AVERAGE(C299:C305)</f>
        <v>895.161</v>
      </c>
      <c r="H47" s="417">
        <f>MIN(C299:C305)</f>
        <v>744.565</v>
      </c>
      <c r="I47" s="417">
        <f>MAX(C299:C305)</f>
        <v>1151.051</v>
      </c>
      <c r="J47" s="426">
        <f>SUM(C299:C305)</f>
        <v>6266.1269999999995</v>
      </c>
    </row>
    <row r="48" spans="1:10" ht="12.75">
      <c r="A48" s="436">
        <v>42048</v>
      </c>
      <c r="B48" s="428">
        <v>42048</v>
      </c>
      <c r="C48" s="435">
        <v>1121.491</v>
      </c>
      <c r="D48" s="434"/>
      <c r="E48" s="435"/>
      <c r="F48" s="425">
        <v>44</v>
      </c>
      <c r="G48" s="417">
        <f>AVERAGE(C306:C312)</f>
        <v>558.1762857142858</v>
      </c>
      <c r="H48" s="417">
        <f>MIN(C306:C312)</f>
        <v>518.354</v>
      </c>
      <c r="I48" s="417">
        <f>MAX(C306:C312)</f>
        <v>616.149</v>
      </c>
      <c r="J48" s="426">
        <f>SUM(C306:C312)</f>
        <v>3907.2340000000004</v>
      </c>
    </row>
    <row r="49" spans="1:10" ht="12.75">
      <c r="A49" s="436">
        <v>42049</v>
      </c>
      <c r="B49" s="428">
        <v>42049</v>
      </c>
      <c r="C49" s="435">
        <v>1185.518</v>
      </c>
      <c r="D49" s="434"/>
      <c r="E49" s="435"/>
      <c r="F49" s="425">
        <v>45</v>
      </c>
      <c r="G49" s="417">
        <f>AVERAGE(C313:C319)</f>
        <v>493.252</v>
      </c>
      <c r="H49" s="417">
        <f>MIN(C313:C319)</f>
        <v>365.578</v>
      </c>
      <c r="I49" s="417">
        <f>MAX(C313:C319)</f>
        <v>523.951</v>
      </c>
      <c r="J49" s="426">
        <f>SUM(C313:C319)</f>
        <v>3452.764</v>
      </c>
    </row>
    <row r="50" spans="1:10" ht="12.75">
      <c r="A50" s="436">
        <v>42050</v>
      </c>
      <c r="B50" s="428">
        <v>42050</v>
      </c>
      <c r="C50" s="435">
        <v>1130.532</v>
      </c>
      <c r="D50" s="434"/>
      <c r="E50" s="435"/>
      <c r="F50" s="425">
        <v>46</v>
      </c>
      <c r="G50" s="417">
        <f>AVERAGE(C320:C326)</f>
        <v>502.5965714285715</v>
      </c>
      <c r="H50" s="417">
        <f>MIN(C320:C326)</f>
        <v>464.07</v>
      </c>
      <c r="I50" s="417">
        <f>MAX(C320:C326)</f>
        <v>533.416</v>
      </c>
      <c r="J50" s="426">
        <f>SUM(C320:C326)</f>
        <v>3518.1760000000004</v>
      </c>
    </row>
    <row r="51" spans="1:10" ht="12.75">
      <c r="A51" s="436">
        <v>42051</v>
      </c>
      <c r="B51" s="428">
        <v>42051</v>
      </c>
      <c r="C51" s="435">
        <v>1087.832</v>
      </c>
      <c r="D51" s="434"/>
      <c r="E51" s="435"/>
      <c r="F51" s="425">
        <v>47</v>
      </c>
      <c r="G51" s="417">
        <f>AVERAGE(C327:C333)</f>
        <v>624.1915714285715</v>
      </c>
      <c r="H51" s="417">
        <f>MIN(C327:C333)</f>
        <v>145.228</v>
      </c>
      <c r="I51" s="417">
        <f>MAX(C327:C333)</f>
        <v>1063.738</v>
      </c>
      <c r="J51" s="426">
        <f>SUM(C327:C333)</f>
        <v>4369.341</v>
      </c>
    </row>
    <row r="52" spans="1:10" ht="12.75">
      <c r="A52" s="436">
        <v>42052</v>
      </c>
      <c r="B52" s="428">
        <v>42052</v>
      </c>
      <c r="C52" s="435">
        <v>1028.568</v>
      </c>
      <c r="D52" s="434"/>
      <c r="E52" s="435"/>
      <c r="F52" s="425">
        <v>48</v>
      </c>
      <c r="G52" s="417">
        <f>AVERAGE(C334:C340)</f>
        <v>450.8984285714286</v>
      </c>
      <c r="H52" s="417">
        <f>MIN(C334:C340)</f>
        <v>139.324</v>
      </c>
      <c r="I52" s="417">
        <f>MAX(C334:C340)</f>
        <v>559.527</v>
      </c>
      <c r="J52" s="426">
        <f>SUM(C334:C340)</f>
        <v>3156.289</v>
      </c>
    </row>
    <row r="53" spans="1:10" ht="12.75">
      <c r="A53" s="436">
        <v>42053</v>
      </c>
      <c r="B53" s="428">
        <v>42053</v>
      </c>
      <c r="C53" s="435">
        <v>934.435</v>
      </c>
      <c r="D53" s="434"/>
      <c r="E53" s="435"/>
      <c r="F53" s="425">
        <v>49</v>
      </c>
      <c r="G53" s="417">
        <f>AVERAGE(C341:C347)</f>
        <v>414.0211428571429</v>
      </c>
      <c r="H53" s="417">
        <f>MIN(C341:C347)</f>
        <v>153.744</v>
      </c>
      <c r="I53" s="417">
        <f>MAX(C341:C347)</f>
        <v>517.142</v>
      </c>
      <c r="J53" s="426">
        <f>SUM(C341:C347)</f>
        <v>2898.148</v>
      </c>
    </row>
    <row r="54" spans="1:10" ht="12.75">
      <c r="A54" s="436">
        <v>42054</v>
      </c>
      <c r="B54" s="428">
        <v>42054</v>
      </c>
      <c r="C54" s="435">
        <v>837.947</v>
      </c>
      <c r="D54" s="434"/>
      <c r="E54" s="435"/>
      <c r="F54" s="425">
        <v>50</v>
      </c>
      <c r="G54" s="417">
        <f>AVERAGE(C348:C354)</f>
        <v>386.90957142857144</v>
      </c>
      <c r="H54" s="417">
        <f>MIN(C348:C354)</f>
        <v>243.506</v>
      </c>
      <c r="I54" s="417">
        <f>MAX(C348:C354)</f>
        <v>455.332</v>
      </c>
      <c r="J54" s="426">
        <f>SUM(C348:C354)</f>
        <v>2708.367</v>
      </c>
    </row>
    <row r="55" spans="1:10" ht="12.75">
      <c r="A55" s="436">
        <v>42055</v>
      </c>
      <c r="B55" s="428">
        <v>42055</v>
      </c>
      <c r="C55" s="435">
        <v>773.466</v>
      </c>
      <c r="D55" s="434"/>
      <c r="E55" s="435"/>
      <c r="F55" s="425">
        <v>51</v>
      </c>
      <c r="G55" s="417">
        <f>AVERAGE(C355:C361)</f>
        <v>345.67357142857145</v>
      </c>
      <c r="H55" s="417">
        <f>MIN(C355:C361)</f>
        <v>93.432</v>
      </c>
      <c r="I55" s="417">
        <f>MAX(C355:C361)</f>
        <v>443.24</v>
      </c>
      <c r="J55" s="426">
        <f>SUM(C355:C361)</f>
        <v>2419.715</v>
      </c>
    </row>
    <row r="56" spans="1:10" ht="12.75">
      <c r="A56" s="436">
        <v>42056</v>
      </c>
      <c r="B56" s="428">
        <v>42056</v>
      </c>
      <c r="C56" s="435">
        <v>742.124</v>
      </c>
      <c r="D56" s="434"/>
      <c r="E56" s="435"/>
      <c r="F56" s="425">
        <v>52</v>
      </c>
      <c r="G56" s="417">
        <f>AVERAGE(C362:C368)</f>
        <v>339.51785714285705</v>
      </c>
      <c r="H56" s="417">
        <f>MIN(C362:C368)</f>
        <v>41.988</v>
      </c>
      <c r="I56" s="417">
        <f>MAX(C362:C368)</f>
        <v>447.613</v>
      </c>
      <c r="J56" s="426">
        <f>SUM(C362:C368)</f>
        <v>2376.6249999999995</v>
      </c>
    </row>
    <row r="57" spans="1:10" ht="12.75">
      <c r="A57" s="436">
        <v>42057</v>
      </c>
      <c r="B57" s="428">
        <v>42057</v>
      </c>
      <c r="C57" s="435">
        <v>813.336</v>
      </c>
      <c r="D57" s="434"/>
      <c r="E57" s="435"/>
      <c r="F57" s="425">
        <v>53</v>
      </c>
      <c r="G57" s="417">
        <f>AVERAGE(C369:C375)</f>
        <v>127902.84550000007</v>
      </c>
      <c r="H57" s="417">
        <f>MIN(C369:C375)</f>
        <v>403.842</v>
      </c>
      <c r="I57" s="417">
        <f>MAX(C369:C375)</f>
        <v>255401.84900000013</v>
      </c>
      <c r="J57" s="426">
        <f>SUM(J5:J56)</f>
        <v>254998.00699999998</v>
      </c>
    </row>
    <row r="58" spans="1:6" ht="12.75">
      <c r="A58" s="436">
        <v>42058</v>
      </c>
      <c r="B58" s="428">
        <v>42058</v>
      </c>
      <c r="C58" s="435">
        <v>1213.002</v>
      </c>
      <c r="D58" s="434"/>
      <c r="E58" s="435"/>
      <c r="F58" s="435"/>
    </row>
    <row r="59" spans="1:6" ht="12.75">
      <c r="A59" s="436">
        <v>42059</v>
      </c>
      <c r="B59" s="428">
        <v>42059</v>
      </c>
      <c r="C59" s="435">
        <v>1456.598</v>
      </c>
      <c r="D59" s="434"/>
      <c r="E59" s="435"/>
      <c r="F59" s="435"/>
    </row>
    <row r="60" spans="1:6" ht="12.75">
      <c r="A60" s="436">
        <v>42060</v>
      </c>
      <c r="B60" s="428">
        <v>42060</v>
      </c>
      <c r="C60" s="435">
        <v>1787.351</v>
      </c>
      <c r="D60" s="434"/>
      <c r="E60" s="435"/>
      <c r="F60" s="435"/>
    </row>
    <row r="61" spans="1:6" ht="12.75">
      <c r="A61" s="436">
        <v>42061</v>
      </c>
      <c r="B61" s="428">
        <v>42061</v>
      </c>
      <c r="C61" s="435">
        <v>1861.652</v>
      </c>
      <c r="D61" s="434"/>
      <c r="E61" s="435"/>
      <c r="F61" s="435"/>
    </row>
    <row r="62" spans="1:6" ht="12.75">
      <c r="A62" s="436">
        <v>42062</v>
      </c>
      <c r="B62" s="428">
        <v>42062</v>
      </c>
      <c r="C62" s="435">
        <v>1438.643</v>
      </c>
      <c r="D62" s="434"/>
      <c r="E62" s="435"/>
      <c r="F62" s="435"/>
    </row>
    <row r="63" spans="1:6" ht="13.5" thickBot="1">
      <c r="A63" s="436">
        <v>42063</v>
      </c>
      <c r="B63" s="428">
        <v>42063</v>
      </c>
      <c r="C63" s="435">
        <v>1210.124</v>
      </c>
      <c r="D63" s="437">
        <f>SUM(C36:C63)</f>
        <v>29385.202999999994</v>
      </c>
      <c r="E63" s="435"/>
      <c r="F63" s="435"/>
    </row>
    <row r="64" spans="1:6" ht="12.75">
      <c r="A64" s="432">
        <v>42064</v>
      </c>
      <c r="B64" s="421">
        <v>42064</v>
      </c>
      <c r="C64" s="422">
        <v>1079.978</v>
      </c>
      <c r="D64" s="423"/>
      <c r="E64" s="424"/>
      <c r="F64" s="435"/>
    </row>
    <row r="65" spans="1:6" ht="12.75">
      <c r="A65" s="436">
        <v>42065</v>
      </c>
      <c r="B65" s="428">
        <v>42065</v>
      </c>
      <c r="C65" s="429">
        <v>960.247</v>
      </c>
      <c r="D65" s="423"/>
      <c r="E65" s="424"/>
      <c r="F65" s="435"/>
    </row>
    <row r="66" spans="1:6" ht="12.75">
      <c r="A66" s="436">
        <v>42066</v>
      </c>
      <c r="B66" s="428">
        <v>42066</v>
      </c>
      <c r="C66" s="429">
        <v>932.015</v>
      </c>
      <c r="D66" s="423"/>
      <c r="E66" s="424"/>
      <c r="F66" s="435"/>
    </row>
    <row r="67" spans="1:6" ht="12.75">
      <c r="A67" s="436">
        <v>42067</v>
      </c>
      <c r="B67" s="428">
        <v>42067</v>
      </c>
      <c r="C67" s="429">
        <v>848.607</v>
      </c>
      <c r="D67" s="423"/>
      <c r="E67" s="424"/>
      <c r="F67" s="435"/>
    </row>
    <row r="68" spans="1:6" ht="12.75">
      <c r="A68" s="436">
        <v>42068</v>
      </c>
      <c r="B68" s="428">
        <v>42068</v>
      </c>
      <c r="C68" s="429">
        <v>760.205</v>
      </c>
      <c r="D68" s="423"/>
      <c r="E68" s="424"/>
      <c r="F68" s="435"/>
    </row>
    <row r="69" spans="1:6" ht="12.75">
      <c r="A69" s="436">
        <v>42069</v>
      </c>
      <c r="B69" s="428">
        <v>42069</v>
      </c>
      <c r="C69" s="429">
        <v>565.24</v>
      </c>
      <c r="D69" s="423"/>
      <c r="E69" s="424"/>
      <c r="F69" s="435"/>
    </row>
    <row r="70" spans="1:6" ht="12.75">
      <c r="A70" s="436">
        <v>42070</v>
      </c>
      <c r="B70" s="428">
        <v>42070</v>
      </c>
      <c r="C70" s="429">
        <v>706.705</v>
      </c>
      <c r="D70" s="423"/>
      <c r="E70" s="424"/>
      <c r="F70" s="435"/>
    </row>
    <row r="71" spans="1:6" ht="12.75">
      <c r="A71" s="436">
        <v>42071</v>
      </c>
      <c r="B71" s="428">
        <v>42071</v>
      </c>
      <c r="C71" s="429">
        <v>681.253</v>
      </c>
      <c r="D71" s="423"/>
      <c r="E71" s="424"/>
      <c r="F71" s="435"/>
    </row>
    <row r="72" spans="1:6" ht="12.75">
      <c r="A72" s="436">
        <v>42072</v>
      </c>
      <c r="B72" s="428">
        <v>42072</v>
      </c>
      <c r="C72" s="429">
        <v>648.614</v>
      </c>
      <c r="D72" s="423"/>
      <c r="E72" s="424"/>
      <c r="F72" s="435"/>
    </row>
    <row r="73" spans="1:6" ht="12.75">
      <c r="A73" s="436">
        <v>42073</v>
      </c>
      <c r="B73" s="428">
        <v>42073</v>
      </c>
      <c r="C73" s="429">
        <v>649.493</v>
      </c>
      <c r="D73" s="423"/>
      <c r="E73" s="424"/>
      <c r="F73" s="435"/>
    </row>
    <row r="74" spans="1:6" ht="12.75">
      <c r="A74" s="436">
        <v>42074</v>
      </c>
      <c r="B74" s="428">
        <v>42074</v>
      </c>
      <c r="C74" s="429">
        <v>675.674</v>
      </c>
      <c r="D74" s="423"/>
      <c r="E74" s="424"/>
      <c r="F74" s="435"/>
    </row>
    <row r="75" spans="1:6" ht="12.75">
      <c r="A75" s="436">
        <v>42075</v>
      </c>
      <c r="B75" s="428">
        <v>42075</v>
      </c>
      <c r="C75" s="429">
        <v>663.953</v>
      </c>
      <c r="D75" s="423"/>
      <c r="E75" s="424"/>
      <c r="F75" s="435"/>
    </row>
    <row r="76" spans="1:6" ht="12.75">
      <c r="A76" s="436">
        <v>42076</v>
      </c>
      <c r="B76" s="428">
        <v>42076</v>
      </c>
      <c r="C76" s="429">
        <v>631.276</v>
      </c>
      <c r="D76" s="423"/>
      <c r="E76" s="424"/>
      <c r="F76" s="435"/>
    </row>
    <row r="77" spans="1:6" ht="12.75">
      <c r="A77" s="436">
        <v>42077</v>
      </c>
      <c r="B77" s="428">
        <v>42077</v>
      </c>
      <c r="C77" s="429">
        <v>605.374</v>
      </c>
      <c r="D77" s="423"/>
      <c r="E77" s="424"/>
      <c r="F77" s="435"/>
    </row>
    <row r="78" spans="1:6" ht="12.75">
      <c r="A78" s="436">
        <v>42078</v>
      </c>
      <c r="B78" s="428">
        <v>42078</v>
      </c>
      <c r="C78" s="429">
        <v>604.429</v>
      </c>
      <c r="D78" s="423"/>
      <c r="E78" s="424"/>
      <c r="F78" s="435"/>
    </row>
    <row r="79" spans="1:6" ht="12.75">
      <c r="A79" s="436">
        <v>42079</v>
      </c>
      <c r="B79" s="428">
        <v>42079</v>
      </c>
      <c r="C79" s="429">
        <v>590.187</v>
      </c>
      <c r="D79" s="423"/>
      <c r="E79" s="424"/>
      <c r="F79" s="435"/>
    </row>
    <row r="80" spans="1:6" ht="12.75">
      <c r="A80" s="436">
        <v>42080</v>
      </c>
      <c r="B80" s="428">
        <v>42080</v>
      </c>
      <c r="C80" s="429">
        <v>576.351</v>
      </c>
      <c r="D80" s="423"/>
      <c r="E80" s="424"/>
      <c r="F80" s="435"/>
    </row>
    <row r="81" spans="1:6" ht="12.75">
      <c r="A81" s="436">
        <v>42081</v>
      </c>
      <c r="B81" s="428">
        <v>42081</v>
      </c>
      <c r="C81" s="429">
        <v>550.661</v>
      </c>
      <c r="D81" s="423"/>
      <c r="E81" s="424"/>
      <c r="F81" s="435"/>
    </row>
    <row r="82" spans="1:6" ht="12.75">
      <c r="A82" s="436">
        <v>42082</v>
      </c>
      <c r="B82" s="428">
        <v>42082</v>
      </c>
      <c r="C82" s="429">
        <v>569.065</v>
      </c>
      <c r="D82" s="423"/>
      <c r="E82" s="424"/>
      <c r="F82" s="435"/>
    </row>
    <row r="83" spans="1:6" ht="12.75">
      <c r="A83" s="436">
        <v>42083</v>
      </c>
      <c r="B83" s="428">
        <v>42083</v>
      </c>
      <c r="C83" s="429">
        <v>567.61</v>
      </c>
      <c r="D83" s="423"/>
      <c r="E83" s="424"/>
      <c r="F83" s="435"/>
    </row>
    <row r="84" spans="1:6" ht="12.75">
      <c r="A84" s="436">
        <v>42084</v>
      </c>
      <c r="B84" s="428">
        <v>42084</v>
      </c>
      <c r="C84" s="429">
        <v>556.621</v>
      </c>
      <c r="D84" s="423"/>
      <c r="E84" s="424"/>
      <c r="F84" s="435"/>
    </row>
    <row r="85" spans="1:6" ht="12.75">
      <c r="A85" s="436">
        <v>42085</v>
      </c>
      <c r="B85" s="428">
        <v>42085</v>
      </c>
      <c r="C85" s="429">
        <v>588.799</v>
      </c>
      <c r="D85" s="423"/>
      <c r="E85" s="424"/>
      <c r="F85" s="435"/>
    </row>
    <row r="86" spans="1:6" ht="12.75">
      <c r="A86" s="436">
        <v>42086</v>
      </c>
      <c r="B86" s="428">
        <v>42086</v>
      </c>
      <c r="C86" s="429">
        <v>587.408</v>
      </c>
      <c r="D86" s="423"/>
      <c r="E86" s="424"/>
      <c r="F86" s="435"/>
    </row>
    <row r="87" spans="1:6" ht="12.75">
      <c r="A87" s="436">
        <v>42087</v>
      </c>
      <c r="B87" s="428">
        <v>42087</v>
      </c>
      <c r="C87" s="429">
        <v>599.415</v>
      </c>
      <c r="D87" s="423"/>
      <c r="E87" s="424"/>
      <c r="F87" s="435"/>
    </row>
    <row r="88" spans="1:6" ht="12.75">
      <c r="A88" s="436">
        <v>42088</v>
      </c>
      <c r="B88" s="428">
        <v>42088</v>
      </c>
      <c r="C88" s="429">
        <v>612.01</v>
      </c>
      <c r="D88" s="423"/>
      <c r="E88" s="424"/>
      <c r="F88" s="435"/>
    </row>
    <row r="89" spans="1:6" ht="12.75">
      <c r="A89" s="436">
        <v>42089</v>
      </c>
      <c r="B89" s="428">
        <v>42089</v>
      </c>
      <c r="C89" s="429">
        <v>694.028</v>
      </c>
      <c r="D89" s="423"/>
      <c r="E89" s="424"/>
      <c r="F89" s="435"/>
    </row>
    <row r="90" spans="1:6" ht="12.75">
      <c r="A90" s="436">
        <v>42090</v>
      </c>
      <c r="B90" s="428">
        <v>42090</v>
      </c>
      <c r="C90" s="429">
        <v>753.017</v>
      </c>
      <c r="D90" s="423"/>
      <c r="E90" s="424"/>
      <c r="F90" s="435"/>
    </row>
    <row r="91" spans="1:6" ht="12.75">
      <c r="A91" s="436">
        <v>42091</v>
      </c>
      <c r="B91" s="428">
        <v>42091</v>
      </c>
      <c r="C91" s="429">
        <v>871.756</v>
      </c>
      <c r="D91" s="423"/>
      <c r="E91" s="424"/>
      <c r="F91" s="435"/>
    </row>
    <row r="92" spans="1:6" ht="12.75">
      <c r="A92" s="436">
        <v>42092</v>
      </c>
      <c r="B92" s="428">
        <v>42092</v>
      </c>
      <c r="C92" s="429">
        <v>753.844</v>
      </c>
      <c r="D92" s="423"/>
      <c r="E92" s="424"/>
      <c r="F92" s="435"/>
    </row>
    <row r="93" spans="1:6" ht="12.75">
      <c r="A93" s="436">
        <v>42093</v>
      </c>
      <c r="B93" s="428">
        <v>42093</v>
      </c>
      <c r="C93" s="429">
        <v>668.752</v>
      </c>
      <c r="D93" s="423"/>
      <c r="E93" s="424"/>
      <c r="F93" s="435"/>
    </row>
    <row r="94" spans="1:6" ht="13.5" thickBot="1">
      <c r="A94" s="436">
        <v>42094</v>
      </c>
      <c r="B94" s="428">
        <v>42094</v>
      </c>
      <c r="C94" s="429">
        <v>654.257</v>
      </c>
      <c r="D94" s="430">
        <f>SUM(C64:C94)</f>
        <v>21206.844</v>
      </c>
      <c r="E94" s="424"/>
      <c r="F94" s="435"/>
    </row>
    <row r="95" spans="1:6" ht="12.75">
      <c r="A95" s="432">
        <v>42095</v>
      </c>
      <c r="B95" s="421">
        <v>42095</v>
      </c>
      <c r="C95" s="422">
        <v>642.546</v>
      </c>
      <c r="D95" s="423"/>
      <c r="E95" s="424"/>
      <c r="F95" s="435"/>
    </row>
    <row r="96" spans="1:6" ht="12.75">
      <c r="A96" s="436">
        <v>42096</v>
      </c>
      <c r="B96" s="428">
        <v>42096</v>
      </c>
      <c r="C96" s="429">
        <v>694.838</v>
      </c>
      <c r="D96" s="423"/>
      <c r="E96" s="424"/>
      <c r="F96" s="435"/>
    </row>
    <row r="97" spans="1:6" ht="12.75">
      <c r="A97" s="436">
        <v>42097</v>
      </c>
      <c r="B97" s="428">
        <v>42097</v>
      </c>
      <c r="C97" s="429">
        <v>566.328</v>
      </c>
      <c r="D97" s="423"/>
      <c r="E97" s="424"/>
      <c r="F97" s="435"/>
    </row>
    <row r="98" spans="1:6" ht="12.75">
      <c r="A98" s="436">
        <v>42098</v>
      </c>
      <c r="B98" s="428">
        <v>42098</v>
      </c>
      <c r="C98" s="429">
        <v>544.239</v>
      </c>
      <c r="D98" s="423"/>
      <c r="E98" s="424"/>
      <c r="F98" s="435"/>
    </row>
    <row r="99" spans="1:6" ht="12.75">
      <c r="A99" s="436">
        <v>42099</v>
      </c>
      <c r="B99" s="428">
        <v>42099</v>
      </c>
      <c r="C99" s="429">
        <v>581.952</v>
      </c>
      <c r="D99" s="423"/>
      <c r="E99" s="424"/>
      <c r="F99" s="435"/>
    </row>
    <row r="100" spans="1:6" ht="12.75">
      <c r="A100" s="436">
        <v>42100</v>
      </c>
      <c r="B100" s="428">
        <v>42100</v>
      </c>
      <c r="C100" s="429">
        <v>572.493</v>
      </c>
      <c r="D100" s="423"/>
      <c r="E100" s="424"/>
      <c r="F100" s="435"/>
    </row>
    <row r="101" spans="1:6" ht="12.75">
      <c r="A101" s="436">
        <v>42101</v>
      </c>
      <c r="B101" s="428">
        <v>42101</v>
      </c>
      <c r="C101" s="429">
        <v>548.561</v>
      </c>
      <c r="D101" s="423"/>
      <c r="E101" s="424"/>
      <c r="F101" s="435"/>
    </row>
    <row r="102" spans="1:6" ht="12.75">
      <c r="A102" s="436">
        <v>42102</v>
      </c>
      <c r="B102" s="428">
        <v>42102</v>
      </c>
      <c r="C102" s="429">
        <v>534.919</v>
      </c>
      <c r="D102" s="423"/>
      <c r="E102" s="424"/>
      <c r="F102" s="435"/>
    </row>
    <row r="103" spans="1:6" ht="12.75">
      <c r="A103" s="436">
        <v>42103</v>
      </c>
      <c r="B103" s="428">
        <v>42103</v>
      </c>
      <c r="C103" s="429">
        <v>531.318</v>
      </c>
      <c r="D103" s="423"/>
      <c r="E103" s="424"/>
      <c r="F103" s="435"/>
    </row>
    <row r="104" spans="1:6" ht="12.75">
      <c r="A104" s="436">
        <v>42104</v>
      </c>
      <c r="B104" s="428">
        <v>42104</v>
      </c>
      <c r="C104" s="429">
        <v>535.197</v>
      </c>
      <c r="D104" s="423"/>
      <c r="E104" s="424"/>
      <c r="F104" s="435"/>
    </row>
    <row r="105" spans="1:6" ht="12.75">
      <c r="A105" s="436">
        <v>42105</v>
      </c>
      <c r="B105" s="428">
        <v>42105</v>
      </c>
      <c r="C105" s="429">
        <v>535.012</v>
      </c>
      <c r="D105" s="423"/>
      <c r="E105" s="424"/>
      <c r="F105" s="435"/>
    </row>
    <row r="106" spans="1:6" ht="12.75">
      <c r="A106" s="436">
        <v>42106</v>
      </c>
      <c r="B106" s="428">
        <v>42106</v>
      </c>
      <c r="C106" s="429">
        <v>533.676</v>
      </c>
      <c r="D106" s="423"/>
      <c r="E106" s="424"/>
      <c r="F106" s="435"/>
    </row>
    <row r="107" spans="1:6" ht="12.75">
      <c r="A107" s="436">
        <v>42107</v>
      </c>
      <c r="B107" s="428">
        <v>42107</v>
      </c>
      <c r="C107" s="429">
        <v>490.324</v>
      </c>
      <c r="D107" s="423"/>
      <c r="E107" s="424"/>
      <c r="F107" s="435"/>
    </row>
    <row r="108" spans="1:6" ht="12.75">
      <c r="A108" s="436">
        <v>42108</v>
      </c>
      <c r="B108" s="428">
        <v>42108</v>
      </c>
      <c r="C108" s="429">
        <v>314.346</v>
      </c>
      <c r="D108" s="423"/>
      <c r="E108" s="424"/>
      <c r="F108" s="435"/>
    </row>
    <row r="109" spans="1:6" ht="12.75">
      <c r="A109" s="436">
        <v>42109</v>
      </c>
      <c r="B109" s="428">
        <v>42109</v>
      </c>
      <c r="C109" s="429">
        <v>440.779</v>
      </c>
      <c r="D109" s="423"/>
      <c r="E109" s="424"/>
      <c r="F109" s="435"/>
    </row>
    <row r="110" spans="1:6" ht="12.75">
      <c r="A110" s="436">
        <v>42110</v>
      </c>
      <c r="B110" s="428">
        <v>42110</v>
      </c>
      <c r="C110" s="429">
        <v>515.934</v>
      </c>
      <c r="D110" s="423"/>
      <c r="E110" s="424"/>
      <c r="F110" s="435"/>
    </row>
    <row r="111" spans="1:6" ht="12.75">
      <c r="A111" s="436">
        <v>42111</v>
      </c>
      <c r="B111" s="428">
        <v>42111</v>
      </c>
      <c r="C111" s="429">
        <v>526.149</v>
      </c>
      <c r="D111" s="423"/>
      <c r="E111" s="424"/>
      <c r="F111" s="435"/>
    </row>
    <row r="112" spans="1:6" ht="12.75">
      <c r="A112" s="436">
        <v>42112</v>
      </c>
      <c r="B112" s="428">
        <v>42112</v>
      </c>
      <c r="C112" s="429">
        <v>518.313</v>
      </c>
      <c r="D112" s="423"/>
      <c r="E112" s="424"/>
      <c r="F112" s="435"/>
    </row>
    <row r="113" spans="1:6" ht="12.75">
      <c r="A113" s="436">
        <v>42113</v>
      </c>
      <c r="B113" s="428">
        <v>42113</v>
      </c>
      <c r="C113" s="429">
        <v>601.356</v>
      </c>
      <c r="D113" s="423"/>
      <c r="E113" s="424"/>
      <c r="F113" s="435"/>
    </row>
    <row r="114" spans="1:6" ht="12.75">
      <c r="A114" s="436">
        <v>42114</v>
      </c>
      <c r="B114" s="428">
        <v>42114</v>
      </c>
      <c r="C114" s="429">
        <v>491.42</v>
      </c>
      <c r="D114" s="423"/>
      <c r="E114" s="424"/>
      <c r="F114" s="435"/>
    </row>
    <row r="115" spans="1:6" ht="12.75">
      <c r="A115" s="436">
        <v>42115</v>
      </c>
      <c r="B115" s="428">
        <v>42115</v>
      </c>
      <c r="C115" s="429">
        <v>487.212</v>
      </c>
      <c r="D115" s="423"/>
      <c r="E115" s="424"/>
      <c r="F115" s="435"/>
    </row>
    <row r="116" spans="1:6" ht="12.75">
      <c r="A116" s="436">
        <v>42116</v>
      </c>
      <c r="B116" s="428">
        <v>42116</v>
      </c>
      <c r="C116" s="429">
        <v>473.237</v>
      </c>
      <c r="D116" s="423"/>
      <c r="E116" s="424"/>
      <c r="F116" s="435"/>
    </row>
    <row r="117" spans="1:6" ht="12.75">
      <c r="A117" s="436">
        <v>42117</v>
      </c>
      <c r="B117" s="428">
        <v>42117</v>
      </c>
      <c r="C117" s="429">
        <v>455.815</v>
      </c>
      <c r="D117" s="423"/>
      <c r="E117" s="424"/>
      <c r="F117" s="435"/>
    </row>
    <row r="118" spans="1:6" ht="12.75">
      <c r="A118" s="436">
        <v>42118</v>
      </c>
      <c r="B118" s="428">
        <v>42118</v>
      </c>
      <c r="C118" s="429">
        <v>447.401</v>
      </c>
      <c r="D118" s="423"/>
      <c r="E118" s="424"/>
      <c r="F118" s="435"/>
    </row>
    <row r="119" spans="1:6" ht="12.75">
      <c r="A119" s="436">
        <v>42119</v>
      </c>
      <c r="B119" s="428">
        <v>42119</v>
      </c>
      <c r="C119" s="429">
        <v>445.33</v>
      </c>
      <c r="D119" s="423"/>
      <c r="E119" s="424"/>
      <c r="F119" s="435"/>
    </row>
    <row r="120" spans="1:6" ht="12.75">
      <c r="A120" s="436">
        <v>42120</v>
      </c>
      <c r="B120" s="428">
        <v>42120</v>
      </c>
      <c r="C120" s="429">
        <v>470.135</v>
      </c>
      <c r="D120" s="423"/>
      <c r="E120" s="424"/>
      <c r="F120" s="435"/>
    </row>
    <row r="121" spans="1:6" ht="12.75">
      <c r="A121" s="436">
        <v>42121</v>
      </c>
      <c r="B121" s="428">
        <v>42121</v>
      </c>
      <c r="C121" s="429">
        <v>475.835</v>
      </c>
      <c r="D121" s="423"/>
      <c r="E121" s="424"/>
      <c r="F121" s="435"/>
    </row>
    <row r="122" spans="1:6" ht="12.75">
      <c r="A122" s="436">
        <v>42122</v>
      </c>
      <c r="B122" s="428">
        <v>42122</v>
      </c>
      <c r="C122" s="429">
        <v>491.34</v>
      </c>
      <c r="D122" s="423"/>
      <c r="E122" s="424"/>
      <c r="F122" s="435"/>
    </row>
    <row r="123" spans="1:6" ht="12.75">
      <c r="A123" s="436">
        <v>42123</v>
      </c>
      <c r="B123" s="428">
        <v>42123</v>
      </c>
      <c r="C123" s="429">
        <v>651.299</v>
      </c>
      <c r="D123" s="423"/>
      <c r="E123" s="424"/>
      <c r="F123" s="435"/>
    </row>
    <row r="124" spans="1:6" ht="13.5" thickBot="1">
      <c r="A124" s="436">
        <v>42124</v>
      </c>
      <c r="B124" s="428">
        <v>42124</v>
      </c>
      <c r="C124" s="429">
        <v>539.048</v>
      </c>
      <c r="D124" s="430">
        <f>SUM(C95:C124)</f>
        <v>15656.351999999997</v>
      </c>
      <c r="E124" s="424"/>
      <c r="F124" s="435"/>
    </row>
    <row r="125" spans="1:6" ht="12.75">
      <c r="A125" s="432">
        <v>42125</v>
      </c>
      <c r="B125" s="421">
        <v>42125</v>
      </c>
      <c r="C125" s="433">
        <v>501.13</v>
      </c>
      <c r="D125" s="434"/>
      <c r="E125" s="435"/>
      <c r="F125" s="435"/>
    </row>
    <row r="126" spans="1:6" ht="12.75">
      <c r="A126" s="436">
        <v>42126</v>
      </c>
      <c r="B126" s="428">
        <v>42126</v>
      </c>
      <c r="C126" s="435">
        <v>491.531</v>
      </c>
      <c r="D126" s="434"/>
      <c r="E126" s="435"/>
      <c r="F126" s="435"/>
    </row>
    <row r="127" spans="1:6" ht="12.75">
      <c r="A127" s="436">
        <v>42127</v>
      </c>
      <c r="B127" s="428">
        <v>42127</v>
      </c>
      <c r="C127" s="435">
        <v>560.46</v>
      </c>
      <c r="D127" s="434"/>
      <c r="E127" s="435"/>
      <c r="F127" s="435"/>
    </row>
    <row r="128" spans="1:6" ht="12.75">
      <c r="A128" s="436">
        <v>42128</v>
      </c>
      <c r="B128" s="428">
        <v>42128</v>
      </c>
      <c r="C128" s="435">
        <v>492.276</v>
      </c>
      <c r="D128" s="434"/>
      <c r="E128" s="435"/>
      <c r="F128" s="435"/>
    </row>
    <row r="129" spans="1:6" ht="12.75">
      <c r="A129" s="436">
        <v>42129</v>
      </c>
      <c r="B129" s="428">
        <v>42129</v>
      </c>
      <c r="C129" s="435">
        <v>470.522</v>
      </c>
      <c r="D129" s="434"/>
      <c r="E129" s="435"/>
      <c r="F129" s="435"/>
    </row>
    <row r="130" spans="1:6" ht="12.75">
      <c r="A130" s="436">
        <v>42130</v>
      </c>
      <c r="B130" s="428">
        <v>42130</v>
      </c>
      <c r="C130" s="435">
        <v>471.386</v>
      </c>
      <c r="D130" s="434"/>
      <c r="E130" s="435"/>
      <c r="F130" s="435"/>
    </row>
    <row r="131" spans="1:6" ht="12.75">
      <c r="A131" s="436">
        <v>42131</v>
      </c>
      <c r="B131" s="428">
        <v>42131</v>
      </c>
      <c r="C131" s="435">
        <v>459.168</v>
      </c>
      <c r="D131" s="434"/>
      <c r="E131" s="435"/>
      <c r="F131" s="435"/>
    </row>
    <row r="132" spans="1:6" ht="12.75">
      <c r="A132" s="436">
        <v>42132</v>
      </c>
      <c r="B132" s="428">
        <v>42132</v>
      </c>
      <c r="C132" s="435">
        <v>464.193</v>
      </c>
      <c r="D132" s="434"/>
      <c r="E132" s="435"/>
      <c r="F132" s="435"/>
    </row>
    <row r="133" spans="1:6" ht="12.75">
      <c r="A133" s="436">
        <v>42133</v>
      </c>
      <c r="B133" s="428">
        <v>42133</v>
      </c>
      <c r="C133" s="435">
        <v>461.305</v>
      </c>
      <c r="D133" s="434"/>
      <c r="E133" s="435"/>
      <c r="F133" s="435"/>
    </row>
    <row r="134" spans="1:6" ht="12.75">
      <c r="A134" s="436">
        <v>42134</v>
      </c>
      <c r="B134" s="428">
        <v>42134</v>
      </c>
      <c r="C134" s="435">
        <v>449.706</v>
      </c>
      <c r="D134" s="434"/>
      <c r="E134" s="435"/>
      <c r="F134" s="435"/>
    </row>
    <row r="135" spans="1:6" ht="12.75">
      <c r="A135" s="436">
        <v>42135</v>
      </c>
      <c r="B135" s="428">
        <v>42135</v>
      </c>
      <c r="C135" s="435">
        <v>407.86</v>
      </c>
      <c r="D135" s="434"/>
      <c r="E135" s="435"/>
      <c r="F135" s="435"/>
    </row>
    <row r="136" spans="1:6" ht="12.75">
      <c r="A136" s="436">
        <v>42136</v>
      </c>
      <c r="B136" s="428">
        <v>42136</v>
      </c>
      <c r="C136" s="435">
        <v>414.044</v>
      </c>
      <c r="D136" s="434"/>
      <c r="E136" s="435"/>
      <c r="F136" s="435"/>
    </row>
    <row r="137" spans="1:6" ht="12.75">
      <c r="A137" s="436">
        <v>42137</v>
      </c>
      <c r="B137" s="428">
        <v>42137</v>
      </c>
      <c r="C137" s="435">
        <v>456.379</v>
      </c>
      <c r="D137" s="434"/>
      <c r="E137" s="435"/>
      <c r="F137" s="435"/>
    </row>
    <row r="138" spans="1:6" ht="12.75">
      <c r="A138" s="436">
        <v>42138</v>
      </c>
      <c r="B138" s="428">
        <v>42138</v>
      </c>
      <c r="C138" s="435">
        <v>400.582</v>
      </c>
      <c r="D138" s="434"/>
      <c r="E138" s="435"/>
      <c r="F138" s="435"/>
    </row>
    <row r="139" spans="1:6" ht="12.75">
      <c r="A139" s="436">
        <v>42139</v>
      </c>
      <c r="B139" s="428">
        <v>42139</v>
      </c>
      <c r="C139" s="435">
        <v>513.672</v>
      </c>
      <c r="D139" s="434"/>
      <c r="E139" s="435"/>
      <c r="F139" s="435"/>
    </row>
    <row r="140" spans="1:6" ht="12.75">
      <c r="A140" s="436">
        <v>42140</v>
      </c>
      <c r="B140" s="428">
        <v>42140</v>
      </c>
      <c r="C140" s="435">
        <v>778.209</v>
      </c>
      <c r="D140" s="434"/>
      <c r="E140" s="435"/>
      <c r="F140" s="435"/>
    </row>
    <row r="141" spans="1:6" ht="12.75">
      <c r="A141" s="436">
        <v>42141</v>
      </c>
      <c r="B141" s="428">
        <v>42141</v>
      </c>
      <c r="C141" s="435">
        <v>589.079</v>
      </c>
      <c r="D141" s="434"/>
      <c r="E141" s="435"/>
      <c r="F141" s="435"/>
    </row>
    <row r="142" spans="1:6" ht="12.75">
      <c r="A142" s="436">
        <v>42142</v>
      </c>
      <c r="B142" s="428">
        <v>42142</v>
      </c>
      <c r="C142" s="435">
        <v>491.727</v>
      </c>
      <c r="D142" s="434"/>
      <c r="E142" s="435"/>
      <c r="F142" s="435"/>
    </row>
    <row r="143" spans="1:6" ht="12.75">
      <c r="A143" s="436">
        <v>42143</v>
      </c>
      <c r="B143" s="428">
        <v>42143</v>
      </c>
      <c r="C143" s="435">
        <v>494.835</v>
      </c>
      <c r="D143" s="434"/>
      <c r="E143" s="435"/>
      <c r="F143" s="435"/>
    </row>
    <row r="144" spans="1:6" ht="12.75">
      <c r="A144" s="436">
        <v>42144</v>
      </c>
      <c r="B144" s="428">
        <v>42144</v>
      </c>
      <c r="C144" s="435">
        <v>484.702</v>
      </c>
      <c r="D144" s="434"/>
      <c r="E144" s="435"/>
      <c r="F144" s="435"/>
    </row>
    <row r="145" spans="1:6" ht="12.75">
      <c r="A145" s="436">
        <v>42145</v>
      </c>
      <c r="B145" s="428">
        <v>42145</v>
      </c>
      <c r="C145" s="435">
        <v>535.271</v>
      </c>
      <c r="D145" s="434"/>
      <c r="E145" s="435"/>
      <c r="F145" s="435"/>
    </row>
    <row r="146" spans="1:6" ht="12.75">
      <c r="A146" s="436">
        <v>42146</v>
      </c>
      <c r="B146" s="428">
        <v>42146</v>
      </c>
      <c r="C146" s="435">
        <v>868.85</v>
      </c>
      <c r="D146" s="434"/>
      <c r="E146" s="435"/>
      <c r="F146" s="435"/>
    </row>
    <row r="147" spans="1:6" ht="12.75">
      <c r="A147" s="436">
        <v>42147</v>
      </c>
      <c r="B147" s="428">
        <v>42147</v>
      </c>
      <c r="C147" s="435">
        <v>1290.239</v>
      </c>
      <c r="D147" s="434"/>
      <c r="E147" s="435"/>
      <c r="F147" s="435"/>
    </row>
    <row r="148" spans="1:6" ht="12.75">
      <c r="A148" s="436">
        <v>42148</v>
      </c>
      <c r="B148" s="428">
        <v>42148</v>
      </c>
      <c r="C148" s="435">
        <v>2457.587</v>
      </c>
      <c r="D148" s="434"/>
      <c r="E148" s="435"/>
      <c r="F148" s="435"/>
    </row>
    <row r="149" spans="1:6" ht="12.75">
      <c r="A149" s="436">
        <v>42149</v>
      </c>
      <c r="B149" s="428">
        <v>42149</v>
      </c>
      <c r="C149" s="435">
        <v>2315.336</v>
      </c>
      <c r="D149" s="434"/>
      <c r="E149" s="435"/>
      <c r="F149" s="435"/>
    </row>
    <row r="150" spans="1:6" ht="12.75">
      <c r="A150" s="436">
        <v>42150</v>
      </c>
      <c r="B150" s="428">
        <v>42150</v>
      </c>
      <c r="C150" s="435">
        <v>1514.054</v>
      </c>
      <c r="D150" s="434"/>
      <c r="E150" s="435"/>
      <c r="F150" s="435"/>
    </row>
    <row r="151" spans="1:6" ht="12.75">
      <c r="A151" s="436">
        <v>42151</v>
      </c>
      <c r="B151" s="428">
        <v>42151</v>
      </c>
      <c r="C151" s="435">
        <v>1233.311</v>
      </c>
      <c r="D151" s="434"/>
      <c r="E151" s="435"/>
      <c r="F151" s="435"/>
    </row>
    <row r="152" spans="1:6" ht="12.75">
      <c r="A152" s="436">
        <v>42152</v>
      </c>
      <c r="B152" s="428">
        <v>42152</v>
      </c>
      <c r="C152" s="435">
        <v>1032.588</v>
      </c>
      <c r="D152" s="434"/>
      <c r="E152" s="435"/>
      <c r="F152" s="435"/>
    </row>
    <row r="153" spans="1:6" ht="12.75">
      <c r="A153" s="436">
        <v>42153</v>
      </c>
      <c r="B153" s="428">
        <v>42153</v>
      </c>
      <c r="C153" s="435">
        <v>893.856</v>
      </c>
      <c r="D153" s="434"/>
      <c r="E153" s="435"/>
      <c r="F153" s="435"/>
    </row>
    <row r="154" spans="1:6" ht="12.75">
      <c r="A154" s="436">
        <v>42154</v>
      </c>
      <c r="B154" s="428">
        <v>42154</v>
      </c>
      <c r="C154" s="435">
        <v>807.015</v>
      </c>
      <c r="D154" s="434"/>
      <c r="E154" s="435"/>
      <c r="F154" s="435"/>
    </row>
    <row r="155" spans="1:6" ht="13.5" thickBot="1">
      <c r="A155" s="436">
        <v>42155</v>
      </c>
      <c r="B155" s="428">
        <v>42155</v>
      </c>
      <c r="C155" s="435">
        <v>758.358</v>
      </c>
      <c r="D155" s="437">
        <f>SUM(C125:C155)</f>
        <v>23559.231</v>
      </c>
      <c r="E155" s="435"/>
      <c r="F155" s="435"/>
    </row>
    <row r="156" spans="1:6" ht="12.75">
      <c r="A156" s="432">
        <v>42156</v>
      </c>
      <c r="B156" s="421">
        <v>42156</v>
      </c>
      <c r="C156" s="422">
        <v>689.385</v>
      </c>
      <c r="D156" s="423"/>
      <c r="E156" s="424"/>
      <c r="F156" s="435"/>
    </row>
    <row r="157" spans="1:6" ht="12.75">
      <c r="A157" s="436">
        <v>42157</v>
      </c>
      <c r="B157" s="428">
        <v>42157</v>
      </c>
      <c r="C157" s="429">
        <v>606.486</v>
      </c>
      <c r="D157" s="423"/>
      <c r="E157" s="424"/>
      <c r="F157" s="435"/>
    </row>
    <row r="158" spans="1:6" ht="12.75">
      <c r="A158" s="436">
        <v>42158</v>
      </c>
      <c r="B158" s="428">
        <v>42158</v>
      </c>
      <c r="C158" s="429">
        <v>587.367</v>
      </c>
      <c r="D158" s="423"/>
      <c r="E158" s="424"/>
      <c r="F158" s="435"/>
    </row>
    <row r="159" spans="1:6" ht="12.75">
      <c r="A159" s="436">
        <v>42159</v>
      </c>
      <c r="B159" s="428">
        <v>42159</v>
      </c>
      <c r="C159" s="429">
        <v>596.892</v>
      </c>
      <c r="D159" s="423"/>
      <c r="E159" s="424"/>
      <c r="F159" s="435"/>
    </row>
    <row r="160" spans="1:6" ht="12.75">
      <c r="A160" s="436">
        <v>42160</v>
      </c>
      <c r="B160" s="428">
        <v>42160</v>
      </c>
      <c r="C160" s="429">
        <v>572.391</v>
      </c>
      <c r="D160" s="423"/>
      <c r="E160" s="424"/>
      <c r="F160" s="435"/>
    </row>
    <row r="161" spans="1:6" ht="12.75">
      <c r="A161" s="436">
        <v>42161</v>
      </c>
      <c r="B161" s="428">
        <v>42161</v>
      </c>
      <c r="C161" s="429">
        <v>605.608</v>
      </c>
      <c r="D161" s="423"/>
      <c r="E161" s="424"/>
      <c r="F161" s="435"/>
    </row>
    <row r="162" spans="1:6" ht="12.75">
      <c r="A162" s="436">
        <v>42162</v>
      </c>
      <c r="B162" s="428">
        <v>42162</v>
      </c>
      <c r="C162" s="429">
        <v>560.861</v>
      </c>
      <c r="D162" s="423"/>
      <c r="E162" s="424"/>
      <c r="F162" s="435"/>
    </row>
    <row r="163" spans="1:6" ht="12.75">
      <c r="A163" s="436">
        <v>42163</v>
      </c>
      <c r="B163" s="428">
        <v>42163</v>
      </c>
      <c r="C163" s="429">
        <v>579.828</v>
      </c>
      <c r="D163" s="423"/>
      <c r="E163" s="424"/>
      <c r="F163" s="435"/>
    </row>
    <row r="164" spans="1:6" ht="12.75">
      <c r="A164" s="436">
        <v>42164</v>
      </c>
      <c r="B164" s="428">
        <v>42164</v>
      </c>
      <c r="C164" s="429">
        <v>641.231</v>
      </c>
      <c r="D164" s="423"/>
      <c r="E164" s="424"/>
      <c r="F164" s="435"/>
    </row>
    <row r="165" spans="1:6" ht="12.75">
      <c r="A165" s="436">
        <v>42165</v>
      </c>
      <c r="B165" s="428">
        <v>42165</v>
      </c>
      <c r="C165" s="429">
        <v>605.406</v>
      </c>
      <c r="D165" s="423"/>
      <c r="E165" s="424"/>
      <c r="F165" s="435"/>
    </row>
    <row r="166" spans="1:6" ht="12.75">
      <c r="A166" s="436">
        <v>42166</v>
      </c>
      <c r="B166" s="428">
        <v>42166</v>
      </c>
      <c r="C166" s="429">
        <v>564.834</v>
      </c>
      <c r="D166" s="423"/>
      <c r="E166" s="424"/>
      <c r="F166" s="435"/>
    </row>
    <row r="167" spans="1:6" ht="12.75">
      <c r="A167" s="436">
        <v>42167</v>
      </c>
      <c r="B167" s="428">
        <v>42167</v>
      </c>
      <c r="C167" s="429">
        <v>544.877</v>
      </c>
      <c r="D167" s="423"/>
      <c r="E167" s="424"/>
      <c r="F167" s="435"/>
    </row>
    <row r="168" spans="1:6" ht="12.75">
      <c r="A168" s="436">
        <v>42168</v>
      </c>
      <c r="B168" s="428">
        <v>42168</v>
      </c>
      <c r="C168" s="429">
        <v>528.909</v>
      </c>
      <c r="D168" s="423"/>
      <c r="E168" s="424"/>
      <c r="F168" s="435"/>
    </row>
    <row r="169" spans="1:6" ht="12.75">
      <c r="A169" s="436">
        <v>42169</v>
      </c>
      <c r="B169" s="428">
        <v>42169</v>
      </c>
      <c r="C169" s="429">
        <v>586.061</v>
      </c>
      <c r="D169" s="423"/>
      <c r="E169" s="424"/>
      <c r="F169" s="435"/>
    </row>
    <row r="170" spans="1:6" ht="12.75">
      <c r="A170" s="436">
        <v>42170</v>
      </c>
      <c r="B170" s="428">
        <v>42170</v>
      </c>
      <c r="C170" s="429">
        <v>565.245</v>
      </c>
      <c r="D170" s="423"/>
      <c r="E170" s="424"/>
      <c r="F170" s="435"/>
    </row>
    <row r="171" spans="1:6" ht="12.75">
      <c r="A171" s="436">
        <v>42171</v>
      </c>
      <c r="B171" s="428">
        <v>42171</v>
      </c>
      <c r="C171" s="429">
        <v>653.499</v>
      </c>
      <c r="D171" s="423"/>
      <c r="E171" s="424"/>
      <c r="F171" s="435"/>
    </row>
    <row r="172" spans="1:6" ht="12.75">
      <c r="A172" s="436">
        <v>42172</v>
      </c>
      <c r="B172" s="428">
        <v>42172</v>
      </c>
      <c r="C172" s="429">
        <v>760.646</v>
      </c>
      <c r="D172" s="423"/>
      <c r="E172" s="424"/>
      <c r="F172" s="435"/>
    </row>
    <row r="173" spans="1:6" ht="12.75">
      <c r="A173" s="436">
        <v>42173</v>
      </c>
      <c r="B173" s="428">
        <v>42173</v>
      </c>
      <c r="C173" s="429">
        <v>562.821</v>
      </c>
      <c r="D173" s="423"/>
      <c r="E173" s="424"/>
      <c r="F173" s="435"/>
    </row>
    <row r="174" spans="1:6" ht="12.75">
      <c r="A174" s="436">
        <v>42174</v>
      </c>
      <c r="B174" s="428">
        <v>42174</v>
      </c>
      <c r="C174" s="429">
        <v>640.221</v>
      </c>
      <c r="D174" s="423"/>
      <c r="E174" s="424"/>
      <c r="F174" s="435"/>
    </row>
    <row r="175" spans="1:6" ht="12.75">
      <c r="A175" s="436">
        <v>42175</v>
      </c>
      <c r="B175" s="428">
        <v>42175</v>
      </c>
      <c r="C175" s="429">
        <v>645.131</v>
      </c>
      <c r="D175" s="423"/>
      <c r="E175" s="424"/>
      <c r="F175" s="435"/>
    </row>
    <row r="176" spans="1:6" ht="12.75">
      <c r="A176" s="436">
        <v>42176</v>
      </c>
      <c r="B176" s="428">
        <v>42176</v>
      </c>
      <c r="C176" s="429">
        <v>559.714</v>
      </c>
      <c r="D176" s="423"/>
      <c r="E176" s="424"/>
      <c r="F176" s="435"/>
    </row>
    <row r="177" spans="1:6" ht="12.75">
      <c r="A177" s="436">
        <v>42177</v>
      </c>
      <c r="B177" s="428">
        <v>42177</v>
      </c>
      <c r="C177" s="429">
        <v>560.426</v>
      </c>
      <c r="D177" s="423"/>
      <c r="E177" s="424"/>
      <c r="F177" s="435"/>
    </row>
    <row r="178" spans="1:6" ht="12.75">
      <c r="A178" s="436">
        <v>42178</v>
      </c>
      <c r="B178" s="428">
        <v>42178</v>
      </c>
      <c r="C178" s="429">
        <v>1544.846</v>
      </c>
      <c r="D178" s="423"/>
      <c r="E178" s="424"/>
      <c r="F178" s="435"/>
    </row>
    <row r="179" spans="1:6" ht="12.75">
      <c r="A179" s="436">
        <v>42179</v>
      </c>
      <c r="B179" s="428">
        <v>42179</v>
      </c>
      <c r="C179" s="429">
        <v>2489.241</v>
      </c>
      <c r="D179" s="423"/>
      <c r="E179" s="424"/>
      <c r="F179" s="435"/>
    </row>
    <row r="180" spans="1:6" ht="12.75">
      <c r="A180" s="436">
        <v>42180</v>
      </c>
      <c r="B180" s="428">
        <v>42180</v>
      </c>
      <c r="C180" s="429">
        <v>2068.198</v>
      </c>
      <c r="D180" s="423"/>
      <c r="E180" s="424"/>
      <c r="F180" s="435"/>
    </row>
    <row r="181" spans="1:6" ht="12.75">
      <c r="A181" s="436">
        <v>42181</v>
      </c>
      <c r="B181" s="428">
        <v>42181</v>
      </c>
      <c r="C181" s="429">
        <v>1299.768</v>
      </c>
      <c r="D181" s="423"/>
      <c r="E181" s="424"/>
      <c r="F181" s="435"/>
    </row>
    <row r="182" spans="1:6" ht="12.75">
      <c r="A182" s="436">
        <v>42182</v>
      </c>
      <c r="B182" s="428">
        <v>42182</v>
      </c>
      <c r="C182" s="429">
        <v>1126.94</v>
      </c>
      <c r="D182" s="423"/>
      <c r="E182" s="424"/>
      <c r="F182" s="435"/>
    </row>
    <row r="183" spans="1:6" ht="12.75">
      <c r="A183" s="436">
        <v>42183</v>
      </c>
      <c r="B183" s="428">
        <v>42183</v>
      </c>
      <c r="C183" s="429">
        <v>949.882</v>
      </c>
      <c r="D183" s="423"/>
      <c r="E183" s="424"/>
      <c r="F183" s="435"/>
    </row>
    <row r="184" spans="1:6" ht="12.75">
      <c r="A184" s="436">
        <v>42184</v>
      </c>
      <c r="B184" s="428">
        <v>42184</v>
      </c>
      <c r="C184" s="429">
        <v>852.26</v>
      </c>
      <c r="D184" s="423"/>
      <c r="E184" s="424"/>
      <c r="F184" s="435"/>
    </row>
    <row r="185" spans="1:6" ht="13.5" thickBot="1">
      <c r="A185" s="436">
        <v>42185</v>
      </c>
      <c r="B185" s="428">
        <v>42185</v>
      </c>
      <c r="C185" s="429">
        <v>784.854</v>
      </c>
      <c r="D185" s="430">
        <f>SUM(C156:C185)</f>
        <v>24333.827999999998</v>
      </c>
      <c r="E185" s="424"/>
      <c r="F185" s="435"/>
    </row>
    <row r="186" spans="1:6" ht="12.75">
      <c r="A186" s="432">
        <v>42186</v>
      </c>
      <c r="B186" s="421">
        <v>42186</v>
      </c>
      <c r="C186" s="433">
        <v>783.669</v>
      </c>
      <c r="D186" s="434"/>
      <c r="E186" s="435"/>
      <c r="F186" s="435"/>
    </row>
    <row r="187" spans="1:6" ht="12.75">
      <c r="A187" s="436">
        <v>42187</v>
      </c>
      <c r="B187" s="428">
        <v>42187</v>
      </c>
      <c r="C187" s="435">
        <v>747.122</v>
      </c>
      <c r="D187" s="434"/>
      <c r="E187" s="435"/>
      <c r="F187" s="435"/>
    </row>
    <row r="188" spans="1:6" ht="12.75">
      <c r="A188" s="436">
        <v>42188</v>
      </c>
      <c r="B188" s="428">
        <v>42188</v>
      </c>
      <c r="C188" s="435">
        <v>716.115</v>
      </c>
      <c r="D188" s="434"/>
      <c r="E188" s="435"/>
      <c r="F188" s="435"/>
    </row>
    <row r="189" spans="1:6" ht="12.75">
      <c r="A189" s="436">
        <v>42189</v>
      </c>
      <c r="B189" s="428">
        <v>42189</v>
      </c>
      <c r="C189" s="435">
        <v>670.757</v>
      </c>
      <c r="D189" s="434"/>
      <c r="E189" s="435"/>
      <c r="F189" s="435"/>
    </row>
    <row r="190" spans="1:6" ht="12.75">
      <c r="A190" s="436">
        <v>42190</v>
      </c>
      <c r="B190" s="428">
        <v>42190</v>
      </c>
      <c r="C190" s="435">
        <v>643.919</v>
      </c>
      <c r="D190" s="434"/>
      <c r="E190" s="435"/>
      <c r="F190" s="435"/>
    </row>
    <row r="191" spans="1:6" ht="12.75">
      <c r="A191" s="436">
        <v>42191</v>
      </c>
      <c r="B191" s="428">
        <v>42191</v>
      </c>
      <c r="C191" s="435">
        <v>629.304</v>
      </c>
      <c r="D191" s="434"/>
      <c r="E191" s="435"/>
      <c r="F191" s="435"/>
    </row>
    <row r="192" spans="1:6" ht="12.75">
      <c r="A192" s="436">
        <v>42192</v>
      </c>
      <c r="B192" s="428">
        <v>42192</v>
      </c>
      <c r="C192" s="435">
        <v>619.053</v>
      </c>
      <c r="D192" s="434"/>
      <c r="E192" s="435"/>
      <c r="F192" s="435"/>
    </row>
    <row r="193" spans="1:6" ht="12.75">
      <c r="A193" s="436">
        <v>42193</v>
      </c>
      <c r="B193" s="428">
        <v>42193</v>
      </c>
      <c r="C193" s="435">
        <v>613.951</v>
      </c>
      <c r="D193" s="434"/>
      <c r="E193" s="435"/>
      <c r="F193" s="435"/>
    </row>
    <row r="194" spans="1:6" ht="12.75">
      <c r="A194" s="436">
        <v>42194</v>
      </c>
      <c r="B194" s="428">
        <v>42194</v>
      </c>
      <c r="C194" s="435">
        <v>670.388</v>
      </c>
      <c r="D194" s="434"/>
      <c r="E194" s="435"/>
      <c r="F194" s="435"/>
    </row>
    <row r="195" spans="1:6" ht="12.75">
      <c r="A195" s="436">
        <v>42195</v>
      </c>
      <c r="B195" s="428">
        <v>42195</v>
      </c>
      <c r="C195" s="435">
        <v>1102.356</v>
      </c>
      <c r="D195" s="434"/>
      <c r="E195" s="435"/>
      <c r="F195" s="435"/>
    </row>
    <row r="196" spans="1:6" ht="12.75">
      <c r="A196" s="436">
        <v>42196</v>
      </c>
      <c r="B196" s="428">
        <v>42196</v>
      </c>
      <c r="C196" s="435">
        <v>672.822</v>
      </c>
      <c r="D196" s="434"/>
      <c r="E196" s="435"/>
      <c r="F196" s="435"/>
    </row>
    <row r="197" spans="1:6" ht="12.75">
      <c r="A197" s="436">
        <v>42197</v>
      </c>
      <c r="B197" s="428">
        <v>42197</v>
      </c>
      <c r="C197" s="435">
        <v>629.654</v>
      </c>
      <c r="D197" s="434"/>
      <c r="E197" s="435"/>
      <c r="F197" s="435"/>
    </row>
    <row r="198" spans="1:6" ht="12.75">
      <c r="A198" s="436">
        <v>42198</v>
      </c>
      <c r="B198" s="428">
        <v>42198</v>
      </c>
      <c r="C198" s="435">
        <v>619.778</v>
      </c>
      <c r="D198" s="434"/>
      <c r="E198" s="435"/>
      <c r="F198" s="435"/>
    </row>
    <row r="199" spans="1:6" ht="12.75">
      <c r="A199" s="436">
        <v>42199</v>
      </c>
      <c r="B199" s="428">
        <v>42199</v>
      </c>
      <c r="C199" s="435">
        <v>573.67</v>
      </c>
      <c r="D199" s="434"/>
      <c r="E199" s="435"/>
      <c r="F199" s="435"/>
    </row>
    <row r="200" spans="1:6" ht="12.75">
      <c r="A200" s="436">
        <v>42200</v>
      </c>
      <c r="B200" s="428">
        <v>42200</v>
      </c>
      <c r="C200" s="435">
        <v>544.648</v>
      </c>
      <c r="D200" s="434"/>
      <c r="E200" s="435"/>
      <c r="F200" s="435"/>
    </row>
    <row r="201" spans="1:6" ht="12.75">
      <c r="A201" s="436">
        <v>42201</v>
      </c>
      <c r="B201" s="428">
        <v>42201</v>
      </c>
      <c r="C201" s="435">
        <v>530.163</v>
      </c>
      <c r="D201" s="434"/>
      <c r="E201" s="435"/>
      <c r="F201" s="435"/>
    </row>
    <row r="202" spans="1:6" ht="12.75">
      <c r="A202" s="436">
        <v>42202</v>
      </c>
      <c r="B202" s="428">
        <v>42202</v>
      </c>
      <c r="C202" s="435">
        <v>528.078</v>
      </c>
      <c r="D202" s="434"/>
      <c r="E202" s="435"/>
      <c r="F202" s="435"/>
    </row>
    <row r="203" spans="1:6" ht="12.75">
      <c r="A203" s="436">
        <v>42203</v>
      </c>
      <c r="B203" s="428">
        <v>42203</v>
      </c>
      <c r="C203" s="435">
        <v>523.735</v>
      </c>
      <c r="D203" s="434"/>
      <c r="E203" s="435"/>
      <c r="F203" s="435"/>
    </row>
    <row r="204" spans="1:6" ht="12.75">
      <c r="A204" s="436">
        <v>42204</v>
      </c>
      <c r="B204" s="428">
        <v>42204</v>
      </c>
      <c r="C204" s="435">
        <v>510.708</v>
      </c>
      <c r="D204" s="434"/>
      <c r="E204" s="435"/>
      <c r="F204" s="435"/>
    </row>
    <row r="205" spans="1:6" ht="12.75">
      <c r="A205" s="436">
        <v>42205</v>
      </c>
      <c r="B205" s="428">
        <v>42205</v>
      </c>
      <c r="C205" s="435">
        <v>486.33</v>
      </c>
      <c r="D205" s="434"/>
      <c r="E205" s="435"/>
      <c r="F205" s="435"/>
    </row>
    <row r="206" spans="1:6" ht="12.75">
      <c r="A206" s="436">
        <v>42206</v>
      </c>
      <c r="B206" s="428">
        <v>42206</v>
      </c>
      <c r="C206" s="435">
        <v>509.247</v>
      </c>
      <c r="D206" s="434"/>
      <c r="E206" s="435"/>
      <c r="F206" s="435"/>
    </row>
    <row r="207" spans="1:6" ht="12.75">
      <c r="A207" s="436">
        <v>42207</v>
      </c>
      <c r="B207" s="428">
        <v>42207</v>
      </c>
      <c r="C207" s="435">
        <v>506.971</v>
      </c>
      <c r="D207" s="434"/>
      <c r="E207" s="435"/>
      <c r="F207" s="435"/>
    </row>
    <row r="208" spans="1:6" ht="12.75">
      <c r="A208" s="436">
        <v>42208</v>
      </c>
      <c r="B208" s="428">
        <v>42208</v>
      </c>
      <c r="C208" s="435">
        <v>524.293</v>
      </c>
      <c r="D208" s="434"/>
      <c r="E208" s="435"/>
      <c r="F208" s="435"/>
    </row>
    <row r="209" spans="1:6" ht="12.75">
      <c r="A209" s="436">
        <v>42209</v>
      </c>
      <c r="B209" s="428">
        <v>42209</v>
      </c>
      <c r="C209" s="435">
        <v>502.076</v>
      </c>
      <c r="D209" s="434"/>
      <c r="E209" s="435"/>
      <c r="F209" s="435"/>
    </row>
    <row r="210" spans="1:6" ht="12.75">
      <c r="A210" s="436">
        <v>42210</v>
      </c>
      <c r="B210" s="428">
        <v>42210</v>
      </c>
      <c r="C210" s="435">
        <v>545.115</v>
      </c>
      <c r="D210" s="434"/>
      <c r="E210" s="435"/>
      <c r="F210" s="435"/>
    </row>
    <row r="211" spans="1:6" ht="12.75">
      <c r="A211" s="436">
        <v>42211</v>
      </c>
      <c r="B211" s="428">
        <v>42211</v>
      </c>
      <c r="C211" s="435">
        <v>782.394</v>
      </c>
      <c r="D211" s="434"/>
      <c r="E211" s="435"/>
      <c r="F211" s="435"/>
    </row>
    <row r="212" spans="1:6" ht="12.75">
      <c r="A212" s="436">
        <v>42212</v>
      </c>
      <c r="B212" s="428">
        <v>42212</v>
      </c>
      <c r="C212" s="435">
        <v>610.917</v>
      </c>
      <c r="D212" s="434"/>
      <c r="E212" s="435"/>
      <c r="F212" s="435"/>
    </row>
    <row r="213" spans="1:6" ht="12.75">
      <c r="A213" s="436">
        <v>42213</v>
      </c>
      <c r="B213" s="428">
        <v>42213</v>
      </c>
      <c r="C213" s="435">
        <v>829.84</v>
      </c>
      <c r="D213" s="434"/>
      <c r="E213" s="435"/>
      <c r="F213" s="435"/>
    </row>
    <row r="214" spans="1:6" ht="12.75">
      <c r="A214" s="436">
        <v>42214</v>
      </c>
      <c r="B214" s="428">
        <v>42214</v>
      </c>
      <c r="C214" s="435">
        <v>653.258</v>
      </c>
      <c r="D214" s="434"/>
      <c r="E214" s="435"/>
      <c r="F214" s="435"/>
    </row>
    <row r="215" spans="1:6" ht="12.75">
      <c r="A215" s="436">
        <v>42215</v>
      </c>
      <c r="B215" s="428">
        <v>42215</v>
      </c>
      <c r="C215" s="435">
        <v>683.638</v>
      </c>
      <c r="D215" s="434"/>
      <c r="E215" s="435"/>
      <c r="F215" s="435"/>
    </row>
    <row r="216" spans="1:6" ht="13.5" thickBot="1">
      <c r="A216" s="436">
        <v>42216</v>
      </c>
      <c r="B216" s="428">
        <v>42216</v>
      </c>
      <c r="C216" s="435">
        <v>1178.499</v>
      </c>
      <c r="D216" s="437">
        <f>SUM(C186:C216)</f>
        <v>20142.467999999997</v>
      </c>
      <c r="E216" s="435"/>
      <c r="F216" s="435"/>
    </row>
    <row r="217" spans="1:6" ht="12.75">
      <c r="A217" s="432">
        <v>42217</v>
      </c>
      <c r="B217" s="421">
        <v>42217</v>
      </c>
      <c r="C217" s="438">
        <v>510.708</v>
      </c>
      <c r="D217" s="423"/>
      <c r="E217" s="424"/>
      <c r="F217" s="435"/>
    </row>
    <row r="218" spans="1:6" ht="12.75">
      <c r="A218" s="436">
        <v>42218</v>
      </c>
      <c r="B218" s="428">
        <v>42218</v>
      </c>
      <c r="C218" s="424">
        <v>486.33</v>
      </c>
      <c r="D218" s="423"/>
      <c r="E218" s="424"/>
      <c r="F218" s="435"/>
    </row>
    <row r="219" spans="1:6" ht="12.75">
      <c r="A219" s="436">
        <v>42219</v>
      </c>
      <c r="B219" s="428">
        <v>42219</v>
      </c>
      <c r="C219" s="424">
        <v>509.247</v>
      </c>
      <c r="D219" s="423"/>
      <c r="E219" s="424"/>
      <c r="F219" s="435"/>
    </row>
    <row r="220" spans="1:6" ht="12.75">
      <c r="A220" s="436">
        <v>42220</v>
      </c>
      <c r="B220" s="428">
        <v>42220</v>
      </c>
      <c r="C220" s="424">
        <v>505.938</v>
      </c>
      <c r="D220" s="423"/>
      <c r="E220" s="424"/>
      <c r="F220" s="435"/>
    </row>
    <row r="221" spans="1:6" ht="12.75">
      <c r="A221" s="436">
        <v>42221</v>
      </c>
      <c r="B221" s="428">
        <v>42221</v>
      </c>
      <c r="C221" s="424">
        <v>637.988</v>
      </c>
      <c r="D221" s="423"/>
      <c r="E221" s="424"/>
      <c r="F221" s="435"/>
    </row>
    <row r="222" spans="1:6" ht="12.75">
      <c r="A222" s="436">
        <v>42222</v>
      </c>
      <c r="B222" s="428">
        <v>42222</v>
      </c>
      <c r="C222" s="424">
        <v>851.601</v>
      </c>
      <c r="D222" s="423"/>
      <c r="E222" s="424"/>
      <c r="F222" s="435"/>
    </row>
    <row r="223" spans="1:6" ht="12.75">
      <c r="A223" s="436">
        <v>42223</v>
      </c>
      <c r="B223" s="428">
        <v>42223</v>
      </c>
      <c r="C223" s="424">
        <v>717.109</v>
      </c>
      <c r="D223" s="423"/>
      <c r="E223" s="424"/>
      <c r="F223" s="435"/>
    </row>
    <row r="224" spans="1:6" ht="12.75">
      <c r="A224" s="436">
        <v>42224</v>
      </c>
      <c r="B224" s="428">
        <v>42224</v>
      </c>
      <c r="C224" s="424">
        <v>587.353</v>
      </c>
      <c r="D224" s="423"/>
      <c r="E224" s="424"/>
      <c r="F224" s="435"/>
    </row>
    <row r="225" spans="1:6" ht="12.75">
      <c r="A225" s="436">
        <v>42225</v>
      </c>
      <c r="B225" s="428">
        <v>42225</v>
      </c>
      <c r="C225" s="435">
        <v>829.84</v>
      </c>
      <c r="D225" s="423"/>
      <c r="E225" s="424"/>
      <c r="F225" s="435"/>
    </row>
    <row r="226" spans="1:6" ht="12.75">
      <c r="A226" s="436">
        <v>42226</v>
      </c>
      <c r="B226" s="428">
        <v>42226</v>
      </c>
      <c r="C226" s="424">
        <v>310.077</v>
      </c>
      <c r="D226" s="423"/>
      <c r="E226" s="424"/>
      <c r="F226" s="435"/>
    </row>
    <row r="227" spans="1:6" ht="12.75">
      <c r="A227" s="436">
        <v>42227</v>
      </c>
      <c r="B227" s="428">
        <v>42227</v>
      </c>
      <c r="C227" s="424">
        <v>495.713</v>
      </c>
      <c r="D227" s="423"/>
      <c r="E227" s="424"/>
      <c r="F227" s="435"/>
    </row>
    <row r="228" spans="1:6" ht="12.75">
      <c r="A228" s="436">
        <v>42228</v>
      </c>
      <c r="B228" s="428">
        <v>42228</v>
      </c>
      <c r="C228" s="424">
        <v>503.162</v>
      </c>
      <c r="D228" s="423"/>
      <c r="E228" s="424"/>
      <c r="F228" s="435"/>
    </row>
    <row r="229" spans="1:6" ht="12.75">
      <c r="A229" s="436">
        <v>42229</v>
      </c>
      <c r="B229" s="428">
        <v>42229</v>
      </c>
      <c r="C229" s="424">
        <v>479.797</v>
      </c>
      <c r="D229" s="423"/>
      <c r="E229" s="424"/>
      <c r="F229" s="435"/>
    </row>
    <row r="230" spans="1:6" ht="12.75">
      <c r="A230" s="436">
        <v>42230</v>
      </c>
      <c r="B230" s="428">
        <v>42230</v>
      </c>
      <c r="C230" s="424">
        <v>455.176</v>
      </c>
      <c r="D230" s="423"/>
      <c r="E230" s="424"/>
      <c r="F230" s="435"/>
    </row>
    <row r="231" spans="1:6" ht="12.75">
      <c r="A231" s="436">
        <v>42231</v>
      </c>
      <c r="B231" s="428">
        <v>42231</v>
      </c>
      <c r="C231" s="424">
        <v>485.295</v>
      </c>
      <c r="D231" s="423"/>
      <c r="E231" s="424"/>
      <c r="F231" s="435"/>
    </row>
    <row r="232" spans="1:6" ht="12.75">
      <c r="A232" s="436">
        <v>42232</v>
      </c>
      <c r="B232" s="428">
        <v>42232</v>
      </c>
      <c r="C232" s="424">
        <v>559.39</v>
      </c>
      <c r="D232" s="423"/>
      <c r="E232" s="424"/>
      <c r="F232" s="435"/>
    </row>
    <row r="233" spans="1:6" ht="12.75">
      <c r="A233" s="436">
        <v>42233</v>
      </c>
      <c r="B233" s="428">
        <v>42233</v>
      </c>
      <c r="C233" s="424">
        <v>505.079</v>
      </c>
      <c r="D233" s="423"/>
      <c r="E233" s="424"/>
      <c r="F233" s="435"/>
    </row>
    <row r="234" spans="1:6" ht="12.75">
      <c r="A234" s="436">
        <v>42234</v>
      </c>
      <c r="B234" s="428">
        <v>42234</v>
      </c>
      <c r="C234" s="424">
        <v>637.988</v>
      </c>
      <c r="D234" s="423"/>
      <c r="E234" s="424"/>
      <c r="F234" s="435"/>
    </row>
    <row r="235" spans="1:6" ht="12.75">
      <c r="A235" s="436">
        <v>42235</v>
      </c>
      <c r="B235" s="428">
        <v>42235</v>
      </c>
      <c r="C235" s="424">
        <v>851.601</v>
      </c>
      <c r="D235" s="423"/>
      <c r="E235" s="424"/>
      <c r="F235" s="435"/>
    </row>
    <row r="236" spans="1:6" ht="12.75">
      <c r="A236" s="436">
        <v>42236</v>
      </c>
      <c r="B236" s="428">
        <v>42236</v>
      </c>
      <c r="C236" s="424">
        <v>817.109</v>
      </c>
      <c r="D236" s="423"/>
      <c r="E236" s="424"/>
      <c r="F236" s="435"/>
    </row>
    <row r="237" spans="1:6" ht="12.75">
      <c r="A237" s="436">
        <v>42237</v>
      </c>
      <c r="B237" s="428">
        <v>42237</v>
      </c>
      <c r="C237" s="424">
        <v>587.353</v>
      </c>
      <c r="D237" s="423"/>
      <c r="E237" s="424"/>
      <c r="F237" s="435"/>
    </row>
    <row r="238" spans="1:6" ht="12.75">
      <c r="A238" s="436">
        <v>42238</v>
      </c>
      <c r="B238" s="428">
        <v>42238</v>
      </c>
      <c r="C238" s="424">
        <v>544.584</v>
      </c>
      <c r="D238" s="423"/>
      <c r="E238" s="424"/>
      <c r="F238" s="435"/>
    </row>
    <row r="239" spans="1:6" ht="12.75">
      <c r="A239" s="436">
        <v>42239</v>
      </c>
      <c r="B239" s="428">
        <v>42239</v>
      </c>
      <c r="C239" s="424">
        <v>512.698</v>
      </c>
      <c r="D239" s="423"/>
      <c r="E239" s="424"/>
      <c r="F239" s="435"/>
    </row>
    <row r="240" spans="1:6" ht="12.75">
      <c r="A240" s="436">
        <v>42240</v>
      </c>
      <c r="B240" s="428">
        <v>42240</v>
      </c>
      <c r="C240" s="424">
        <v>493.525</v>
      </c>
      <c r="D240" s="423"/>
      <c r="E240" s="424"/>
      <c r="F240" s="435"/>
    </row>
    <row r="241" spans="1:6" ht="12.75">
      <c r="A241" s="436">
        <v>42241</v>
      </c>
      <c r="B241" s="428">
        <v>42241</v>
      </c>
      <c r="C241" s="424">
        <v>621.537</v>
      </c>
      <c r="D241" s="423"/>
      <c r="E241" s="424"/>
      <c r="F241" s="435"/>
    </row>
    <row r="242" spans="1:6" ht="12.75">
      <c r="A242" s="436">
        <v>42242</v>
      </c>
      <c r="B242" s="428">
        <v>42242</v>
      </c>
      <c r="C242" s="424">
        <v>523.172</v>
      </c>
      <c r="D242" s="423"/>
      <c r="E242" s="424"/>
      <c r="F242" s="435"/>
    </row>
    <row r="243" spans="1:6" ht="12.75">
      <c r="A243" s="436">
        <v>42243</v>
      </c>
      <c r="B243" s="428">
        <v>42243</v>
      </c>
      <c r="C243" s="424">
        <v>503.854</v>
      </c>
      <c r="D243" s="423"/>
      <c r="E243" s="424"/>
      <c r="F243" s="435"/>
    </row>
    <row r="244" spans="1:6" ht="12.75">
      <c r="A244" s="436">
        <v>42244</v>
      </c>
      <c r="B244" s="428">
        <v>42244</v>
      </c>
      <c r="C244" s="424">
        <v>498.328</v>
      </c>
      <c r="D244" s="423"/>
      <c r="E244" s="424"/>
      <c r="F244" s="435"/>
    </row>
    <row r="245" spans="1:6" ht="12.75">
      <c r="A245" s="436">
        <v>42245</v>
      </c>
      <c r="B245" s="428">
        <v>42245</v>
      </c>
      <c r="C245" s="424">
        <v>505.766</v>
      </c>
      <c r="D245" s="423"/>
      <c r="E245" s="424"/>
      <c r="F245" s="435"/>
    </row>
    <row r="246" spans="1:6" ht="12.75">
      <c r="A246" s="436">
        <v>42246</v>
      </c>
      <c r="B246" s="428">
        <v>42246</v>
      </c>
      <c r="C246" s="424">
        <v>468.237</v>
      </c>
      <c r="D246" s="423"/>
      <c r="E246" s="424"/>
      <c r="F246" s="435"/>
    </row>
    <row r="247" spans="1:6" ht="13.5" thickBot="1">
      <c r="A247" s="436">
        <v>42247</v>
      </c>
      <c r="B247" s="428">
        <v>42247</v>
      </c>
      <c r="C247" s="424">
        <v>450.445</v>
      </c>
      <c r="D247" s="430">
        <f>SUM(C217:C247)</f>
        <v>17446</v>
      </c>
      <c r="E247" s="439">
        <v>17446</v>
      </c>
      <c r="F247" s="435"/>
    </row>
    <row r="248" spans="1:6" ht="12.75">
      <c r="A248" s="432">
        <v>42248</v>
      </c>
      <c r="B248" s="421">
        <v>42248</v>
      </c>
      <c r="C248" s="433">
        <v>428.403</v>
      </c>
      <c r="D248" s="434"/>
      <c r="E248" s="435"/>
      <c r="F248" s="435"/>
    </row>
    <row r="249" spans="1:6" ht="12.75">
      <c r="A249" s="436">
        <v>42249</v>
      </c>
      <c r="B249" s="428">
        <v>42249</v>
      </c>
      <c r="C249" s="435">
        <v>435.879</v>
      </c>
      <c r="D249" s="434"/>
      <c r="E249" s="435"/>
      <c r="F249" s="435"/>
    </row>
    <row r="250" spans="1:6" ht="12.75">
      <c r="A250" s="436">
        <v>42250</v>
      </c>
      <c r="B250" s="428">
        <v>42250</v>
      </c>
      <c r="C250" s="435">
        <v>439.949</v>
      </c>
      <c r="D250" s="434"/>
      <c r="E250" s="435"/>
      <c r="F250" s="435"/>
    </row>
    <row r="251" spans="1:6" ht="12.75">
      <c r="A251" s="436">
        <v>42251</v>
      </c>
      <c r="B251" s="428">
        <v>42251</v>
      </c>
      <c r="C251" s="435">
        <v>467.054</v>
      </c>
      <c r="D251" s="434"/>
      <c r="E251" s="435"/>
      <c r="F251" s="435"/>
    </row>
    <row r="252" spans="1:6" ht="12.75">
      <c r="A252" s="436">
        <v>42252</v>
      </c>
      <c r="B252" s="428">
        <v>42252</v>
      </c>
      <c r="C252" s="435">
        <v>944.345</v>
      </c>
      <c r="D252" s="434"/>
      <c r="E252" s="435"/>
      <c r="F252" s="435"/>
    </row>
    <row r="253" spans="1:6" ht="12.75">
      <c r="A253" s="436">
        <v>42253</v>
      </c>
      <c r="B253" s="428">
        <v>42253</v>
      </c>
      <c r="C253" s="435">
        <v>844.584</v>
      </c>
      <c r="D253" s="434"/>
      <c r="E253" s="435"/>
      <c r="F253" s="435"/>
    </row>
    <row r="254" spans="1:6" ht="12.75">
      <c r="A254" s="436">
        <v>42254</v>
      </c>
      <c r="B254" s="428">
        <v>42254</v>
      </c>
      <c r="C254" s="435">
        <v>594.518</v>
      </c>
      <c r="D254" s="434"/>
      <c r="E254" s="435"/>
      <c r="F254" s="435"/>
    </row>
    <row r="255" spans="1:6" ht="12.75">
      <c r="A255" s="436">
        <v>42255</v>
      </c>
      <c r="B255" s="428">
        <v>42255</v>
      </c>
      <c r="C255" s="435">
        <v>554.373</v>
      </c>
      <c r="D255" s="434"/>
      <c r="E255" s="435"/>
      <c r="F255" s="435"/>
    </row>
    <row r="256" spans="1:6" ht="12.75">
      <c r="A256" s="436">
        <v>42256</v>
      </c>
      <c r="B256" s="428">
        <v>42256</v>
      </c>
      <c r="C256" s="435">
        <v>530.079</v>
      </c>
      <c r="D256" s="434"/>
      <c r="E256" s="435"/>
      <c r="F256" s="435"/>
    </row>
    <row r="257" spans="1:6" ht="12.75">
      <c r="A257" s="436">
        <v>42257</v>
      </c>
      <c r="B257" s="428">
        <v>42257</v>
      </c>
      <c r="C257" s="435">
        <v>521.42</v>
      </c>
      <c r="D257" s="434"/>
      <c r="E257" s="435"/>
      <c r="F257" s="435"/>
    </row>
    <row r="258" spans="1:6" ht="12.75">
      <c r="A258" s="436">
        <v>42258</v>
      </c>
      <c r="B258" s="428">
        <v>42258</v>
      </c>
      <c r="C258" s="435">
        <v>514.799</v>
      </c>
      <c r="D258" s="434"/>
      <c r="E258" s="435"/>
      <c r="F258" s="435"/>
    </row>
    <row r="259" spans="1:6" ht="12.75">
      <c r="A259" s="436">
        <v>42259</v>
      </c>
      <c r="B259" s="428">
        <v>42259</v>
      </c>
      <c r="C259" s="435">
        <v>534.209</v>
      </c>
      <c r="D259" s="434"/>
      <c r="E259" s="435"/>
      <c r="F259" s="435"/>
    </row>
    <row r="260" spans="1:6" ht="12.75">
      <c r="A260" s="436">
        <v>42260</v>
      </c>
      <c r="B260" s="428">
        <v>42260</v>
      </c>
      <c r="C260" s="435">
        <v>512.631</v>
      </c>
      <c r="D260" s="434"/>
      <c r="E260" s="435"/>
      <c r="F260" s="435"/>
    </row>
    <row r="261" spans="1:6" ht="12.75">
      <c r="A261" s="436">
        <v>42261</v>
      </c>
      <c r="B261" s="428">
        <v>42261</v>
      </c>
      <c r="C261" s="435">
        <v>515.948</v>
      </c>
      <c r="D261" s="434"/>
      <c r="E261" s="435"/>
      <c r="F261" s="435"/>
    </row>
    <row r="262" spans="1:6" ht="12.75">
      <c r="A262" s="436">
        <v>42262</v>
      </c>
      <c r="B262" s="428">
        <v>42262</v>
      </c>
      <c r="C262" s="435">
        <v>520.259</v>
      </c>
      <c r="D262" s="434"/>
      <c r="E262" s="435"/>
      <c r="F262" s="435"/>
    </row>
    <row r="263" spans="1:6" ht="12.75">
      <c r="A263" s="436">
        <v>42263</v>
      </c>
      <c r="B263" s="428">
        <v>42263</v>
      </c>
      <c r="C263" s="435">
        <v>535.673</v>
      </c>
      <c r="D263" s="434"/>
      <c r="E263" s="435"/>
      <c r="F263" s="435"/>
    </row>
    <row r="264" spans="1:6" ht="12.75">
      <c r="A264" s="436">
        <v>42264</v>
      </c>
      <c r="B264" s="428">
        <v>42264</v>
      </c>
      <c r="C264" s="435">
        <v>549.202</v>
      </c>
      <c r="D264" s="434"/>
      <c r="E264" s="435"/>
      <c r="F264" s="435"/>
    </row>
    <row r="265" spans="1:6" ht="12.75">
      <c r="A265" s="436">
        <v>42265</v>
      </c>
      <c r="B265" s="428">
        <v>42265</v>
      </c>
      <c r="C265" s="435">
        <v>540.371</v>
      </c>
      <c r="D265" s="434"/>
      <c r="E265" s="435"/>
      <c r="F265" s="435"/>
    </row>
    <row r="266" spans="1:6" ht="12.75">
      <c r="A266" s="436">
        <v>42266</v>
      </c>
      <c r="B266" s="428">
        <v>42266</v>
      </c>
      <c r="C266" s="435">
        <v>525.486</v>
      </c>
      <c r="D266" s="434"/>
      <c r="E266" s="435"/>
      <c r="F266" s="435"/>
    </row>
    <row r="267" spans="1:6" ht="12.75">
      <c r="A267" s="436">
        <v>42267</v>
      </c>
      <c r="B267" s="428">
        <v>42267</v>
      </c>
      <c r="C267" s="435">
        <v>532.158</v>
      </c>
      <c r="D267" s="434"/>
      <c r="E267" s="435"/>
      <c r="F267" s="435"/>
    </row>
    <row r="268" spans="1:6" ht="12.75">
      <c r="A268" s="436">
        <v>42268</v>
      </c>
      <c r="B268" s="428">
        <v>42268</v>
      </c>
      <c r="C268" s="435">
        <v>532.682</v>
      </c>
      <c r="D268" s="434"/>
      <c r="E268" s="435"/>
      <c r="F268" s="435"/>
    </row>
    <row r="269" spans="1:6" ht="12.75">
      <c r="A269" s="436">
        <v>42269</v>
      </c>
      <c r="B269" s="428">
        <v>42269</v>
      </c>
      <c r="C269" s="435">
        <v>500.744</v>
      </c>
      <c r="D269" s="434"/>
      <c r="E269" s="435"/>
      <c r="F269" s="435"/>
    </row>
    <row r="270" spans="1:6" ht="12.75">
      <c r="A270" s="436">
        <v>42270</v>
      </c>
      <c r="B270" s="428">
        <v>42270</v>
      </c>
      <c r="C270" s="435">
        <v>533.684</v>
      </c>
      <c r="D270" s="434"/>
      <c r="E270" s="435"/>
      <c r="F270" s="435"/>
    </row>
    <row r="271" spans="1:6" ht="12.75">
      <c r="A271" s="436">
        <v>42271</v>
      </c>
      <c r="B271" s="428">
        <v>42271</v>
      </c>
      <c r="C271" s="435">
        <v>540.251</v>
      </c>
      <c r="D271" s="434"/>
      <c r="E271" s="435"/>
      <c r="F271" s="435"/>
    </row>
    <row r="272" spans="1:6" ht="12.75">
      <c r="A272" s="436">
        <v>42272</v>
      </c>
      <c r="B272" s="428">
        <v>42272</v>
      </c>
      <c r="C272" s="435">
        <v>994.573</v>
      </c>
      <c r="D272" s="434"/>
      <c r="E272" s="435"/>
      <c r="F272" s="435"/>
    </row>
    <row r="273" spans="1:6" ht="12.75">
      <c r="A273" s="436">
        <v>42273</v>
      </c>
      <c r="B273" s="428">
        <v>42273</v>
      </c>
      <c r="C273" s="435">
        <v>657.073</v>
      </c>
      <c r="D273" s="434"/>
      <c r="E273" s="435"/>
      <c r="F273" s="435"/>
    </row>
    <row r="274" spans="1:6" ht="12.75">
      <c r="A274" s="436">
        <v>42274</v>
      </c>
      <c r="B274" s="428">
        <v>42274</v>
      </c>
      <c r="C274" s="435">
        <v>544.235</v>
      </c>
      <c r="D274" s="434"/>
      <c r="E274" s="435"/>
      <c r="F274" s="435"/>
    </row>
    <row r="275" spans="1:6" ht="12.75">
      <c r="A275" s="436">
        <v>42275</v>
      </c>
      <c r="B275" s="428">
        <v>42275</v>
      </c>
      <c r="C275" s="435">
        <v>499.642</v>
      </c>
      <c r="D275" s="434"/>
      <c r="E275" s="435"/>
      <c r="F275" s="435"/>
    </row>
    <row r="276" spans="1:6" ht="12.75">
      <c r="A276" s="436">
        <v>42276</v>
      </c>
      <c r="B276" s="428">
        <v>42276</v>
      </c>
      <c r="C276" s="435">
        <v>486.861</v>
      </c>
      <c r="D276" s="434"/>
      <c r="E276" s="435"/>
      <c r="F276" s="435"/>
    </row>
    <row r="277" spans="1:6" ht="13.5" thickBot="1">
      <c r="A277" s="436">
        <v>42277</v>
      </c>
      <c r="B277" s="428">
        <v>42277</v>
      </c>
      <c r="C277" s="435">
        <v>466.314</v>
      </c>
      <c r="D277" s="437">
        <f>SUM(C248:C277)</f>
        <v>16797.399</v>
      </c>
      <c r="E277" s="435"/>
      <c r="F277" s="439">
        <v>16792.948</v>
      </c>
    </row>
    <row r="278" spans="1:6" ht="12.75">
      <c r="A278" s="440">
        <v>42278</v>
      </c>
      <c r="B278" s="441">
        <v>42278</v>
      </c>
      <c r="C278" s="433">
        <v>508.117</v>
      </c>
      <c r="D278" s="434"/>
      <c r="E278" s="435"/>
      <c r="F278" s="435"/>
    </row>
    <row r="279" spans="1:6" ht="12.75">
      <c r="A279" s="442">
        <v>42279</v>
      </c>
      <c r="B279" s="443">
        <v>42279</v>
      </c>
      <c r="C279" s="435">
        <v>140.791</v>
      </c>
      <c r="D279" s="434"/>
      <c r="E279" s="435"/>
      <c r="F279" s="435"/>
    </row>
    <row r="280" spans="1:6" ht="12.75">
      <c r="A280" s="442">
        <v>42280</v>
      </c>
      <c r="B280" s="443">
        <v>42280</v>
      </c>
      <c r="C280" s="435">
        <v>520.057</v>
      </c>
      <c r="D280" s="434"/>
      <c r="E280" s="435"/>
      <c r="F280" s="435"/>
    </row>
    <row r="281" spans="1:6" ht="12.75">
      <c r="A281" s="442">
        <v>42281</v>
      </c>
      <c r="B281" s="443">
        <v>42281</v>
      </c>
      <c r="C281" s="435">
        <v>533.455</v>
      </c>
      <c r="D281" s="434"/>
      <c r="E281" s="435"/>
      <c r="F281" s="435"/>
    </row>
    <row r="282" spans="1:6" ht="12.75">
      <c r="A282" s="442">
        <v>42282</v>
      </c>
      <c r="B282" s="443">
        <v>42282</v>
      </c>
      <c r="C282" s="435">
        <v>501.756</v>
      </c>
      <c r="D282" s="434"/>
      <c r="E282" s="435"/>
      <c r="F282" s="435"/>
    </row>
    <row r="283" spans="1:6" ht="12.75">
      <c r="A283" s="442">
        <v>42283</v>
      </c>
      <c r="B283" s="443">
        <v>42283</v>
      </c>
      <c r="C283" s="435">
        <v>548.146</v>
      </c>
      <c r="D283" s="434"/>
      <c r="E283" s="435"/>
      <c r="F283" s="435"/>
    </row>
    <row r="284" spans="1:6" ht="12.75">
      <c r="A284" s="442">
        <v>42284</v>
      </c>
      <c r="B284" s="443">
        <v>42284</v>
      </c>
      <c r="C284" s="435">
        <v>1706.792</v>
      </c>
      <c r="D284" s="434"/>
      <c r="E284" s="435"/>
      <c r="F284" s="435"/>
    </row>
    <row r="285" spans="1:6" ht="12.75">
      <c r="A285" s="442">
        <v>42285</v>
      </c>
      <c r="B285" s="443">
        <v>42285</v>
      </c>
      <c r="C285" s="435">
        <v>948.47</v>
      </c>
      <c r="D285" s="434"/>
      <c r="E285" s="435"/>
      <c r="F285" s="435"/>
    </row>
    <row r="286" spans="1:6" ht="12.75">
      <c r="A286" s="442">
        <v>42286</v>
      </c>
      <c r="B286" s="443">
        <v>42286</v>
      </c>
      <c r="C286" s="435">
        <v>716.594</v>
      </c>
      <c r="D286" s="434"/>
      <c r="E286" s="435"/>
      <c r="F286" s="435"/>
    </row>
    <row r="287" spans="1:6" ht="12.75">
      <c r="A287" s="442">
        <v>42287</v>
      </c>
      <c r="B287" s="443">
        <v>42287</v>
      </c>
      <c r="C287" s="435">
        <v>695.176</v>
      </c>
      <c r="D287" s="434"/>
      <c r="E287" s="435"/>
      <c r="F287" s="435"/>
    </row>
    <row r="288" spans="1:6" ht="12.75">
      <c r="A288" s="442">
        <v>42288</v>
      </c>
      <c r="B288" s="443">
        <v>42288</v>
      </c>
      <c r="C288" s="435">
        <v>1941.46</v>
      </c>
      <c r="D288" s="434"/>
      <c r="E288" s="435"/>
      <c r="F288" s="435"/>
    </row>
    <row r="289" spans="1:6" ht="12.75">
      <c r="A289" s="442">
        <v>42289</v>
      </c>
      <c r="B289" s="443">
        <v>42289</v>
      </c>
      <c r="C289" s="435">
        <v>1176.701</v>
      </c>
      <c r="D289" s="434"/>
      <c r="E289" s="435"/>
      <c r="F289" s="435"/>
    </row>
    <row r="290" spans="1:6" ht="12.75">
      <c r="A290" s="442">
        <v>42290</v>
      </c>
      <c r="B290" s="443">
        <v>42290</v>
      </c>
      <c r="C290" s="435">
        <v>208.372</v>
      </c>
      <c r="D290" s="434"/>
      <c r="E290" s="435"/>
      <c r="F290" s="435"/>
    </row>
    <row r="291" spans="1:6" ht="12.75">
      <c r="A291" s="442">
        <v>42291</v>
      </c>
      <c r="B291" s="443">
        <v>42291</v>
      </c>
      <c r="C291" s="435">
        <v>2015.83</v>
      </c>
      <c r="D291" s="434"/>
      <c r="E291" s="435"/>
      <c r="F291" s="435"/>
    </row>
    <row r="292" spans="1:6" ht="12.75">
      <c r="A292" s="442">
        <v>42292</v>
      </c>
      <c r="B292" s="443">
        <v>42292</v>
      </c>
      <c r="C292" s="435">
        <v>2480.24</v>
      </c>
      <c r="D292" s="434"/>
      <c r="E292" s="435"/>
      <c r="F292" s="435"/>
    </row>
    <row r="293" spans="1:6" ht="12.75">
      <c r="A293" s="442">
        <v>42293</v>
      </c>
      <c r="B293" s="443">
        <v>42293</v>
      </c>
      <c r="C293" s="435">
        <v>2476.844</v>
      </c>
      <c r="D293" s="434"/>
      <c r="E293" s="435"/>
      <c r="F293" s="435"/>
    </row>
    <row r="294" spans="1:6" ht="12.75">
      <c r="A294" s="442">
        <v>42294</v>
      </c>
      <c r="B294" s="443">
        <v>42294</v>
      </c>
      <c r="C294" s="435">
        <v>2335.382</v>
      </c>
      <c r="D294" s="434"/>
      <c r="E294" s="435"/>
      <c r="F294" s="435"/>
    </row>
    <row r="295" spans="1:6" ht="12.75">
      <c r="A295" s="442">
        <v>42295</v>
      </c>
      <c r="B295" s="443">
        <v>42295</v>
      </c>
      <c r="C295" s="435">
        <v>1520.219</v>
      </c>
      <c r="D295" s="434"/>
      <c r="E295" s="435"/>
      <c r="F295" s="435"/>
    </row>
    <row r="296" spans="1:6" ht="12.75">
      <c r="A296" s="442">
        <v>42296</v>
      </c>
      <c r="B296" s="443">
        <v>42296</v>
      </c>
      <c r="C296" s="435">
        <v>1943.205</v>
      </c>
      <c r="D296" s="434"/>
      <c r="E296" s="435"/>
      <c r="F296" s="435"/>
    </row>
    <row r="297" spans="1:6" ht="12.75">
      <c r="A297" s="442">
        <v>42297</v>
      </c>
      <c r="B297" s="443">
        <v>42297</v>
      </c>
      <c r="C297" s="435">
        <v>1820.484</v>
      </c>
      <c r="D297" s="434"/>
      <c r="E297" s="435"/>
      <c r="F297" s="435"/>
    </row>
    <row r="298" spans="1:6" ht="12.75">
      <c r="A298" s="442">
        <v>42298</v>
      </c>
      <c r="B298" s="443">
        <v>42298</v>
      </c>
      <c r="C298" s="435">
        <v>1388.609</v>
      </c>
      <c r="D298" s="434"/>
      <c r="E298" s="435"/>
      <c r="F298" s="435"/>
    </row>
    <row r="299" spans="1:6" ht="12.75">
      <c r="A299" s="442">
        <v>42299</v>
      </c>
      <c r="B299" s="443">
        <v>42299</v>
      </c>
      <c r="C299" s="435">
        <v>1151.051</v>
      </c>
      <c r="D299" s="434"/>
      <c r="E299" s="435"/>
      <c r="F299" s="435"/>
    </row>
    <row r="300" spans="1:6" ht="12.75">
      <c r="A300" s="442">
        <v>42300</v>
      </c>
      <c r="B300" s="443">
        <v>42300</v>
      </c>
      <c r="C300" s="435">
        <v>1003.18</v>
      </c>
      <c r="D300" s="434"/>
      <c r="E300" s="435"/>
      <c r="F300" s="435"/>
    </row>
    <row r="301" spans="1:6" ht="12.75">
      <c r="A301" s="442">
        <v>42301</v>
      </c>
      <c r="B301" s="443">
        <v>42301</v>
      </c>
      <c r="C301" s="435">
        <v>884.883</v>
      </c>
      <c r="D301" s="434"/>
      <c r="E301" s="435"/>
      <c r="F301" s="435"/>
    </row>
    <row r="302" spans="1:6" ht="12.75">
      <c r="A302" s="442">
        <v>42302</v>
      </c>
      <c r="B302" s="443">
        <v>42302</v>
      </c>
      <c r="C302" s="435">
        <v>863.631</v>
      </c>
      <c r="D302" s="434"/>
      <c r="E302" s="435"/>
      <c r="F302" s="435"/>
    </row>
    <row r="303" spans="1:6" ht="12.75">
      <c r="A303" s="442">
        <v>42303</v>
      </c>
      <c r="B303" s="443">
        <v>42303</v>
      </c>
      <c r="C303" s="435">
        <v>789.74</v>
      </c>
      <c r="D303" s="434"/>
      <c r="E303" s="435"/>
      <c r="F303" s="435"/>
    </row>
    <row r="304" spans="1:6" ht="12.75">
      <c r="A304" s="442">
        <v>42304</v>
      </c>
      <c r="B304" s="443">
        <v>42304</v>
      </c>
      <c r="C304" s="435">
        <v>744.565</v>
      </c>
      <c r="D304" s="434"/>
      <c r="E304" s="435"/>
      <c r="F304" s="435"/>
    </row>
    <row r="305" spans="1:6" ht="12.75">
      <c r="A305" s="442">
        <v>42305</v>
      </c>
      <c r="B305" s="443">
        <v>42305</v>
      </c>
      <c r="C305" s="435">
        <v>829.077</v>
      </c>
      <c r="D305" s="434"/>
      <c r="E305" s="435"/>
      <c r="F305" s="435"/>
    </row>
    <row r="306" spans="1:6" ht="12.75">
      <c r="A306" s="442">
        <v>42306</v>
      </c>
      <c r="B306" s="443">
        <v>42306</v>
      </c>
      <c r="C306" s="435">
        <v>528.567</v>
      </c>
      <c r="D306" s="434"/>
      <c r="E306" s="435"/>
      <c r="F306" s="435"/>
    </row>
    <row r="307" spans="1:6" ht="12.75">
      <c r="A307" s="442">
        <v>42307</v>
      </c>
      <c r="B307" s="443">
        <v>42307</v>
      </c>
      <c r="C307" s="435">
        <v>612.584</v>
      </c>
      <c r="D307" s="434"/>
      <c r="E307" s="435"/>
      <c r="F307" s="435"/>
    </row>
    <row r="308" spans="1:6" ht="13.5" thickBot="1">
      <c r="A308" s="442">
        <v>42308</v>
      </c>
      <c r="B308" s="443">
        <v>42308</v>
      </c>
      <c r="C308" s="435">
        <v>616.149</v>
      </c>
      <c r="D308" s="430">
        <f>SUM(C278:C308)</f>
        <v>34150.12700000001</v>
      </c>
      <c r="E308" s="424"/>
      <c r="F308" s="435"/>
    </row>
    <row r="309" spans="1:6" ht="12.75">
      <c r="A309" s="432">
        <v>42309</v>
      </c>
      <c r="B309" s="421">
        <v>42309</v>
      </c>
      <c r="C309" s="422">
        <v>574.134</v>
      </c>
      <c r="D309" s="423"/>
      <c r="E309" s="424"/>
      <c r="F309" s="435"/>
    </row>
    <row r="310" spans="1:6" ht="12.75">
      <c r="A310" s="436">
        <v>42310</v>
      </c>
      <c r="B310" s="428">
        <v>42310</v>
      </c>
      <c r="C310" s="429">
        <v>530.304</v>
      </c>
      <c r="D310" s="423"/>
      <c r="E310" s="424"/>
      <c r="F310" s="435"/>
    </row>
    <row r="311" spans="1:6" ht="12.75">
      <c r="A311" s="436">
        <v>42311</v>
      </c>
      <c r="B311" s="428">
        <v>42311</v>
      </c>
      <c r="C311" s="429">
        <v>527.142</v>
      </c>
      <c r="D311" s="423"/>
      <c r="E311" s="424"/>
      <c r="F311" s="435"/>
    </row>
    <row r="312" spans="1:6" ht="12.75">
      <c r="A312" s="436">
        <v>42312</v>
      </c>
      <c r="B312" s="428">
        <v>42312</v>
      </c>
      <c r="C312" s="429">
        <v>518.354</v>
      </c>
      <c r="D312" s="423"/>
      <c r="E312" s="424"/>
      <c r="F312" s="435"/>
    </row>
    <row r="313" spans="1:6" ht="12.75">
      <c r="A313" s="436">
        <v>42313</v>
      </c>
      <c r="B313" s="428">
        <v>42313</v>
      </c>
      <c r="C313" s="429">
        <v>514.317</v>
      </c>
      <c r="D313" s="423"/>
      <c r="E313" s="424"/>
      <c r="F313" s="435"/>
    </row>
    <row r="314" spans="1:6" ht="12.75">
      <c r="A314" s="436">
        <v>42314</v>
      </c>
      <c r="B314" s="428">
        <v>42314</v>
      </c>
      <c r="C314" s="429">
        <v>523.951</v>
      </c>
      <c r="D314" s="423"/>
      <c r="E314" s="424"/>
      <c r="F314" s="435"/>
    </row>
    <row r="315" spans="1:6" ht="12.75">
      <c r="A315" s="436">
        <v>42315</v>
      </c>
      <c r="B315" s="428">
        <v>42315</v>
      </c>
      <c r="C315" s="429">
        <v>518.3</v>
      </c>
      <c r="D315" s="423"/>
      <c r="E315" s="424"/>
      <c r="F315" s="435"/>
    </row>
    <row r="316" spans="1:6" ht="12.75">
      <c r="A316" s="436">
        <v>42316</v>
      </c>
      <c r="B316" s="428">
        <v>42316</v>
      </c>
      <c r="C316" s="429">
        <v>503.287</v>
      </c>
      <c r="D316" s="423"/>
      <c r="E316" s="424"/>
      <c r="F316" s="435"/>
    </row>
    <row r="317" spans="1:6" ht="12.75">
      <c r="A317" s="436">
        <v>42317</v>
      </c>
      <c r="B317" s="428">
        <v>42317</v>
      </c>
      <c r="C317" s="429">
        <v>518.268</v>
      </c>
      <c r="D317" s="423"/>
      <c r="E317" s="424"/>
      <c r="F317" s="435"/>
    </row>
    <row r="318" spans="1:6" ht="12.75">
      <c r="A318" s="436">
        <v>42318</v>
      </c>
      <c r="B318" s="428">
        <v>42318</v>
      </c>
      <c r="C318" s="429">
        <v>365.578</v>
      </c>
      <c r="D318" s="423"/>
      <c r="E318" s="424"/>
      <c r="F318" s="435"/>
    </row>
    <row r="319" spans="1:6" ht="12.75">
      <c r="A319" s="436">
        <v>42319</v>
      </c>
      <c r="B319" s="428">
        <v>42319</v>
      </c>
      <c r="C319" s="429">
        <v>509.063</v>
      </c>
      <c r="D319" s="423"/>
      <c r="E319" s="424"/>
      <c r="F319" s="435"/>
    </row>
    <row r="320" spans="1:6" ht="12.75">
      <c r="A320" s="436">
        <v>42320</v>
      </c>
      <c r="B320" s="428">
        <v>42320</v>
      </c>
      <c r="C320" s="429">
        <v>533.416</v>
      </c>
      <c r="D320" s="423"/>
      <c r="E320" s="424"/>
      <c r="F320" s="435"/>
    </row>
    <row r="321" spans="1:6" ht="12.75">
      <c r="A321" s="436">
        <v>42321</v>
      </c>
      <c r="B321" s="428">
        <v>42321</v>
      </c>
      <c r="C321" s="429">
        <v>519.666</v>
      </c>
      <c r="D321" s="423"/>
      <c r="E321" s="424"/>
      <c r="F321" s="435"/>
    </row>
    <row r="322" spans="1:6" ht="12.75">
      <c r="A322" s="436">
        <v>42322</v>
      </c>
      <c r="B322" s="428">
        <v>42322</v>
      </c>
      <c r="C322" s="429">
        <v>509.677</v>
      </c>
      <c r="D322" s="423"/>
      <c r="E322" s="424"/>
      <c r="F322" s="435"/>
    </row>
    <row r="323" spans="1:6" ht="12.75">
      <c r="A323" s="436">
        <v>42323</v>
      </c>
      <c r="B323" s="428">
        <v>42323</v>
      </c>
      <c r="C323" s="429">
        <v>512.378</v>
      </c>
      <c r="D323" s="423"/>
      <c r="E323" s="424"/>
      <c r="F323" s="435"/>
    </row>
    <row r="324" spans="1:6" ht="12.75">
      <c r="A324" s="436">
        <v>42324</v>
      </c>
      <c r="B324" s="428">
        <v>42324</v>
      </c>
      <c r="C324" s="429">
        <v>464.07</v>
      </c>
      <c r="D324" s="423"/>
      <c r="E324" s="424"/>
      <c r="F324" s="435"/>
    </row>
    <row r="325" spans="1:6" ht="12.75">
      <c r="A325" s="436">
        <v>42325</v>
      </c>
      <c r="B325" s="428">
        <v>42325</v>
      </c>
      <c r="C325" s="429">
        <v>490.316</v>
      </c>
      <c r="D325" s="423"/>
      <c r="E325" s="424"/>
      <c r="F325" s="435"/>
    </row>
    <row r="326" spans="1:6" ht="12.75">
      <c r="A326" s="436">
        <v>42326</v>
      </c>
      <c r="B326" s="428">
        <v>42326</v>
      </c>
      <c r="C326" s="429">
        <v>488.653</v>
      </c>
      <c r="D326" s="423"/>
      <c r="E326" s="424"/>
      <c r="F326" s="435"/>
    </row>
    <row r="327" spans="1:6" ht="12.75">
      <c r="A327" s="436">
        <v>42327</v>
      </c>
      <c r="B327" s="428">
        <v>42327</v>
      </c>
      <c r="C327" s="429">
        <v>491.2</v>
      </c>
      <c r="D327" s="423"/>
      <c r="E327" s="424"/>
      <c r="F327" s="435"/>
    </row>
    <row r="328" spans="1:6" ht="12.75">
      <c r="A328" s="436">
        <v>42328</v>
      </c>
      <c r="B328" s="428">
        <v>42328</v>
      </c>
      <c r="C328" s="429">
        <v>515.903</v>
      </c>
      <c r="D328" s="423"/>
      <c r="E328" s="424"/>
      <c r="F328" s="435"/>
    </row>
    <row r="329" spans="1:6" ht="12.75">
      <c r="A329" s="436">
        <v>42329</v>
      </c>
      <c r="B329" s="428">
        <v>42329</v>
      </c>
      <c r="C329" s="429">
        <v>1063.738</v>
      </c>
      <c r="D329" s="423"/>
      <c r="E329" s="424"/>
      <c r="F329" s="435"/>
    </row>
    <row r="330" spans="1:6" ht="12.75">
      <c r="A330" s="436">
        <v>42330</v>
      </c>
      <c r="B330" s="428">
        <v>42330</v>
      </c>
      <c r="C330" s="429">
        <v>877.034</v>
      </c>
      <c r="D330" s="423"/>
      <c r="E330" s="424"/>
      <c r="F330" s="435"/>
    </row>
    <row r="331" spans="1:6" ht="12.75">
      <c r="A331" s="436">
        <v>42331</v>
      </c>
      <c r="B331" s="428">
        <v>42331</v>
      </c>
      <c r="C331" s="429">
        <v>145.228</v>
      </c>
      <c r="D331" s="423"/>
      <c r="E331" s="424"/>
      <c r="F331" s="435"/>
    </row>
    <row r="332" spans="1:6" ht="12.75">
      <c r="A332" s="436">
        <v>42332</v>
      </c>
      <c r="B332" s="428">
        <v>42332</v>
      </c>
      <c r="C332" s="429">
        <v>662.335</v>
      </c>
      <c r="D332" s="423"/>
      <c r="E332" s="424"/>
      <c r="F332" s="435"/>
    </row>
    <row r="333" spans="1:6" ht="12.75">
      <c r="A333" s="436">
        <v>42333</v>
      </c>
      <c r="B333" s="428">
        <v>42333</v>
      </c>
      <c r="C333" s="429">
        <v>613.903</v>
      </c>
      <c r="D333" s="423"/>
      <c r="E333" s="424"/>
      <c r="F333" s="435"/>
    </row>
    <row r="334" spans="1:6" ht="12.75">
      <c r="A334" s="436">
        <v>42334</v>
      </c>
      <c r="B334" s="428">
        <v>42334</v>
      </c>
      <c r="C334" s="429">
        <v>559.527</v>
      </c>
      <c r="D334" s="423"/>
      <c r="E334" s="424"/>
      <c r="F334" s="435"/>
    </row>
    <row r="335" spans="1:6" ht="12.75">
      <c r="A335" s="436">
        <v>42335</v>
      </c>
      <c r="B335" s="428">
        <v>42335</v>
      </c>
      <c r="C335" s="429">
        <v>139.324</v>
      </c>
      <c r="D335" s="423"/>
      <c r="E335" s="424"/>
      <c r="F335" s="435"/>
    </row>
    <row r="336" spans="1:6" ht="12.75">
      <c r="A336" s="436">
        <v>42336</v>
      </c>
      <c r="B336" s="428">
        <v>42336</v>
      </c>
      <c r="C336" s="429">
        <v>505.326</v>
      </c>
      <c r="D336" s="423"/>
      <c r="E336" s="424"/>
      <c r="F336" s="435"/>
    </row>
    <row r="337" spans="1:6" ht="12.75">
      <c r="A337" s="436">
        <v>42337</v>
      </c>
      <c r="B337" s="428">
        <v>42337</v>
      </c>
      <c r="C337" s="429">
        <v>485.825</v>
      </c>
      <c r="D337" s="423"/>
      <c r="E337" s="424"/>
      <c r="F337" s="435"/>
    </row>
    <row r="338" spans="1:6" ht="13.5" thickBot="1">
      <c r="A338" s="436">
        <v>42338</v>
      </c>
      <c r="B338" s="428">
        <v>42338</v>
      </c>
      <c r="C338" s="429">
        <v>472.498</v>
      </c>
      <c r="D338" s="430">
        <f>SUM(C309:C338)</f>
        <v>15652.715</v>
      </c>
      <c r="E338" s="424"/>
      <c r="F338" s="435"/>
    </row>
    <row r="339" spans="1:6" ht="12.75">
      <c r="A339" s="440">
        <v>42339</v>
      </c>
      <c r="B339" s="441">
        <v>42339</v>
      </c>
      <c r="C339" s="422">
        <v>509.369</v>
      </c>
      <c r="D339" s="434"/>
      <c r="E339" s="435"/>
      <c r="F339" s="435"/>
    </row>
    <row r="340" spans="1:6" ht="12.75">
      <c r="A340" s="442">
        <v>42340</v>
      </c>
      <c r="B340" s="443">
        <v>42340</v>
      </c>
      <c r="C340" s="429">
        <v>484.42</v>
      </c>
      <c r="D340" s="434"/>
      <c r="E340" s="435"/>
      <c r="F340" s="435"/>
    </row>
    <row r="341" spans="1:6" ht="12.75">
      <c r="A341" s="442">
        <v>42341</v>
      </c>
      <c r="B341" s="443">
        <v>42341</v>
      </c>
      <c r="C341" s="429">
        <v>486.907</v>
      </c>
      <c r="D341" s="434"/>
      <c r="E341" s="435"/>
      <c r="F341" s="435"/>
    </row>
    <row r="342" spans="1:6" ht="12.75">
      <c r="A342" s="442">
        <v>42342</v>
      </c>
      <c r="B342" s="443">
        <v>42342</v>
      </c>
      <c r="C342" s="429">
        <v>517.142</v>
      </c>
      <c r="D342" s="434"/>
      <c r="E342" s="435"/>
      <c r="F342" s="435"/>
    </row>
    <row r="343" spans="1:6" ht="12.75">
      <c r="A343" s="442">
        <v>42343</v>
      </c>
      <c r="B343" s="443">
        <v>42343</v>
      </c>
      <c r="C343" s="429">
        <v>387.941</v>
      </c>
      <c r="D343" s="434"/>
      <c r="E343" s="435"/>
      <c r="F343" s="435"/>
    </row>
    <row r="344" spans="1:6" ht="12.75">
      <c r="A344" s="442">
        <v>42344</v>
      </c>
      <c r="B344" s="443">
        <v>42344</v>
      </c>
      <c r="C344" s="429">
        <v>483.17</v>
      </c>
      <c r="D344" s="434"/>
      <c r="E344" s="435"/>
      <c r="F344" s="435"/>
    </row>
    <row r="345" spans="1:6" ht="12.75">
      <c r="A345" s="442">
        <v>42345</v>
      </c>
      <c r="B345" s="443">
        <v>42345</v>
      </c>
      <c r="C345" s="429">
        <v>153.744</v>
      </c>
      <c r="D345" s="434"/>
      <c r="E345" s="435"/>
      <c r="F345" s="435"/>
    </row>
    <row r="346" spans="1:6" ht="12.75">
      <c r="A346" s="442">
        <v>42346</v>
      </c>
      <c r="B346" s="443">
        <v>42346</v>
      </c>
      <c r="C346" s="429">
        <v>446.454</v>
      </c>
      <c r="D346" s="434"/>
      <c r="E346" s="435"/>
      <c r="F346" s="435"/>
    </row>
    <row r="347" spans="1:6" ht="12.75">
      <c r="A347" s="442">
        <v>42347</v>
      </c>
      <c r="B347" s="443">
        <v>42347</v>
      </c>
      <c r="C347" s="429">
        <v>422.79</v>
      </c>
      <c r="D347" s="434"/>
      <c r="E347" s="435"/>
      <c r="F347" s="435"/>
    </row>
    <row r="348" spans="1:6" ht="12.75">
      <c r="A348" s="442">
        <v>42348</v>
      </c>
      <c r="B348" s="443">
        <v>42348</v>
      </c>
      <c r="C348" s="429">
        <v>435.994</v>
      </c>
      <c r="D348" s="434"/>
      <c r="E348" s="435"/>
      <c r="F348" s="435"/>
    </row>
    <row r="349" spans="1:6" ht="12.75">
      <c r="A349" s="442">
        <v>42349</v>
      </c>
      <c r="B349" s="443">
        <v>42349</v>
      </c>
      <c r="C349" s="429">
        <v>445.097</v>
      </c>
      <c r="D349" s="434"/>
      <c r="E349" s="435"/>
      <c r="F349" s="435"/>
    </row>
    <row r="350" spans="1:6" ht="12.75">
      <c r="A350" s="442">
        <v>42350</v>
      </c>
      <c r="B350" s="443">
        <v>42350</v>
      </c>
      <c r="C350" s="429">
        <v>455.332</v>
      </c>
      <c r="D350" s="434"/>
      <c r="E350" s="435"/>
      <c r="F350" s="435"/>
    </row>
    <row r="351" spans="1:6" ht="12.75">
      <c r="A351" s="442">
        <v>42351</v>
      </c>
      <c r="B351" s="443">
        <v>42351</v>
      </c>
      <c r="C351" s="429">
        <v>438.524</v>
      </c>
      <c r="D351" s="434"/>
      <c r="E351" s="435"/>
      <c r="F351" s="435"/>
    </row>
    <row r="352" spans="1:6" ht="12.75">
      <c r="A352" s="442">
        <v>42352</v>
      </c>
      <c r="B352" s="443">
        <v>42352</v>
      </c>
      <c r="C352" s="429">
        <v>302.38</v>
      </c>
      <c r="D352" s="434"/>
      <c r="E352" s="435"/>
      <c r="F352" s="435"/>
    </row>
    <row r="353" spans="1:6" ht="12.75">
      <c r="A353" s="442">
        <v>42353</v>
      </c>
      <c r="B353" s="443">
        <v>42353</v>
      </c>
      <c r="C353" s="429">
        <v>243.506</v>
      </c>
      <c r="D353" s="434"/>
      <c r="E353" s="435"/>
      <c r="F353" s="435"/>
    </row>
    <row r="354" spans="1:6" ht="12.75">
      <c r="A354" s="442">
        <v>42354</v>
      </c>
      <c r="B354" s="443">
        <v>42354</v>
      </c>
      <c r="C354" s="429">
        <v>387.534</v>
      </c>
      <c r="D354" s="434"/>
      <c r="E354" s="435"/>
      <c r="F354" s="435"/>
    </row>
    <row r="355" spans="1:6" ht="12.75">
      <c r="A355" s="442">
        <v>42355</v>
      </c>
      <c r="B355" s="443">
        <v>42355</v>
      </c>
      <c r="C355" s="429">
        <v>403.842</v>
      </c>
      <c r="D355" s="434"/>
      <c r="E355" s="435"/>
      <c r="F355" s="435"/>
    </row>
    <row r="356" spans="1:6" ht="12.75">
      <c r="A356" s="442">
        <v>42356</v>
      </c>
      <c r="B356" s="443">
        <v>42356</v>
      </c>
      <c r="C356" s="429">
        <v>386.589</v>
      </c>
      <c r="D356" s="434"/>
      <c r="E356" s="435"/>
      <c r="F356" s="435"/>
    </row>
    <row r="357" spans="1:6" ht="12.75">
      <c r="A357" s="442">
        <v>42357</v>
      </c>
      <c r="B357" s="443">
        <v>42357</v>
      </c>
      <c r="C357" s="429">
        <v>443.24</v>
      </c>
      <c r="D357" s="434"/>
      <c r="E357" s="435"/>
      <c r="F357" s="435"/>
    </row>
    <row r="358" spans="1:6" ht="12.75">
      <c r="A358" s="442">
        <v>42358</v>
      </c>
      <c r="B358" s="443">
        <v>42358</v>
      </c>
      <c r="C358" s="429">
        <v>428.124</v>
      </c>
      <c r="D358" s="434"/>
      <c r="E358" s="435"/>
      <c r="F358" s="435"/>
    </row>
    <row r="359" spans="1:6" ht="12.75">
      <c r="A359" s="442">
        <v>42359</v>
      </c>
      <c r="B359" s="443">
        <v>42359</v>
      </c>
      <c r="C359" s="429">
        <v>403.733</v>
      </c>
      <c r="D359" s="434"/>
      <c r="E359" s="435"/>
      <c r="F359" s="435"/>
    </row>
    <row r="360" spans="1:6" ht="12.75">
      <c r="A360" s="442">
        <v>42360</v>
      </c>
      <c r="B360" s="443">
        <v>42360</v>
      </c>
      <c r="C360" s="429">
        <v>260.755</v>
      </c>
      <c r="D360" s="434"/>
      <c r="E360" s="435"/>
      <c r="F360" s="435"/>
    </row>
    <row r="361" spans="1:6" ht="12.75">
      <c r="A361" s="442">
        <v>42361</v>
      </c>
      <c r="B361" s="443">
        <v>42361</v>
      </c>
      <c r="C361" s="429">
        <v>93.432</v>
      </c>
      <c r="D361" s="434"/>
      <c r="E361" s="435"/>
      <c r="F361" s="435"/>
    </row>
    <row r="362" spans="1:6" ht="12.75">
      <c r="A362" s="442">
        <v>42362</v>
      </c>
      <c r="B362" s="443">
        <v>42362</v>
      </c>
      <c r="C362" s="429">
        <v>41.988</v>
      </c>
      <c r="D362" s="434"/>
      <c r="E362" s="435"/>
      <c r="F362" s="435"/>
    </row>
    <row r="363" spans="1:6" ht="12.75">
      <c r="A363" s="442">
        <v>42363</v>
      </c>
      <c r="B363" s="443">
        <v>42363</v>
      </c>
      <c r="C363" s="429">
        <v>404.203</v>
      </c>
      <c r="D363" s="434"/>
      <c r="E363" s="435"/>
      <c r="F363" s="435"/>
    </row>
    <row r="364" spans="1:6" ht="12.75">
      <c r="A364" s="442">
        <v>42364</v>
      </c>
      <c r="B364" s="443">
        <v>42364</v>
      </c>
      <c r="C364" s="429">
        <v>422.238</v>
      </c>
      <c r="D364" s="434"/>
      <c r="E364" s="435"/>
      <c r="F364" s="435"/>
    </row>
    <row r="365" spans="1:6" ht="12.75">
      <c r="A365" s="442">
        <v>42365</v>
      </c>
      <c r="B365" s="443">
        <v>42365</v>
      </c>
      <c r="C365" s="429">
        <v>446.974</v>
      </c>
      <c r="D365" s="434"/>
      <c r="E365" s="435"/>
      <c r="F365" s="435"/>
    </row>
    <row r="366" spans="1:6" ht="12.75">
      <c r="A366" s="442">
        <v>42366</v>
      </c>
      <c r="B366" s="443">
        <v>42366</v>
      </c>
      <c r="C366" s="429">
        <v>424.929</v>
      </c>
      <c r="D366" s="434"/>
      <c r="E366" s="435"/>
      <c r="F366" s="435"/>
    </row>
    <row r="367" spans="1:6" ht="12.75">
      <c r="A367" s="442">
        <v>42367</v>
      </c>
      <c r="B367" s="443">
        <v>42367</v>
      </c>
      <c r="C367" s="429">
        <v>447.613</v>
      </c>
      <c r="D367" s="434"/>
      <c r="E367" s="435"/>
      <c r="F367" s="435"/>
    </row>
    <row r="368" spans="1:6" ht="12.75">
      <c r="A368" s="442">
        <v>42368</v>
      </c>
      <c r="B368" s="443">
        <v>42368</v>
      </c>
      <c r="C368" s="429">
        <v>188.68</v>
      </c>
      <c r="D368" s="434"/>
      <c r="E368" s="435"/>
      <c r="F368" s="435"/>
    </row>
    <row r="369" spans="1:6" ht="13.5" thickBot="1">
      <c r="A369" s="442">
        <v>42369</v>
      </c>
      <c r="B369" s="443">
        <v>42369</v>
      </c>
      <c r="C369" s="429">
        <v>403.842</v>
      </c>
      <c r="D369" s="430">
        <f>SUM(C339:C369)</f>
        <v>11800.485999999999</v>
      </c>
      <c r="E369" s="424"/>
      <c r="F369" s="435"/>
    </row>
    <row r="371" ht="12.75">
      <c r="C371" s="445"/>
    </row>
    <row r="372" spans="3:4" ht="12.75">
      <c r="C372" s="445">
        <f>SUM(C5:C369)</f>
        <v>255401.84900000013</v>
      </c>
      <c r="D372" s="445">
        <f>SUM(D5:D369)</f>
        <v>255401.849</v>
      </c>
    </row>
    <row r="373" ht="12.75">
      <c r="C373" s="445"/>
    </row>
  </sheetData>
  <sheetProtection/>
  <mergeCells count="3">
    <mergeCell ref="A2:B2"/>
    <mergeCell ref="A3:B3"/>
    <mergeCell ref="A4:B4"/>
  </mergeCells>
  <printOptions/>
  <pageMargins left="0.5511811023622047" right="0.5511811023622047" top="0.984251968503937" bottom="0.984251968503937" header="0" footer="0"/>
  <pageSetup horizontalDpi="600" verticalDpi="600" orientation="portrait" paperSize="9" scale="90" r:id="rId1"/>
  <headerFooter alignWithMargins="0">
    <oddHeader>&amp;LPoročilo o obratovalnem monitoringu odpadnih vod</oddHeader>
    <oddFooter>&amp;L&amp;F&amp;CStran &amp;P</oddFooter>
  </headerFooter>
</worksheet>
</file>

<file path=xl/worksheets/sheet13.xml><?xml version="1.0" encoding="utf-8"?>
<worksheet xmlns="http://schemas.openxmlformats.org/spreadsheetml/2006/main" xmlns:r="http://schemas.openxmlformats.org/officeDocument/2006/relationships">
  <sheetPr codeName="List7"/>
  <dimension ref="A2:A2"/>
  <sheetViews>
    <sheetView zoomScalePageLayoutView="0" workbookViewId="0" topLeftCell="A1">
      <selection activeCell="F15" sqref="F15"/>
    </sheetView>
  </sheetViews>
  <sheetFormatPr defaultColWidth="9.00390625" defaultRowHeight="12.75"/>
  <sheetData>
    <row r="2" ht="12.75">
      <c r="A2" s="53" t="s">
        <v>1342</v>
      </c>
    </row>
  </sheetData>
  <sheetProtection/>
  <printOptions/>
  <pageMargins left="0.7086614173228347" right="0.7086614173228347" top="0.7480314960629921" bottom="0.7480314960629921" header="0.31496062992125984" footer="0.31496062992125984"/>
  <pageSetup orientation="portrait" paperSize="9" r:id="rId1"/>
  <headerFooter>
    <oddHeader>&amp;LPoročilo o obratovalnem monitoringu odpadnih vod</oddHeader>
    <oddFooter>&amp;L&amp;F&amp;CStran &amp;P</oddFooter>
  </headerFooter>
</worksheet>
</file>

<file path=xl/worksheets/sheet14.xml><?xml version="1.0" encoding="utf-8"?>
<worksheet xmlns="http://schemas.openxmlformats.org/spreadsheetml/2006/main" xmlns:r="http://schemas.openxmlformats.org/officeDocument/2006/relationships">
  <sheetPr codeName="List19">
    <tabColor indexed="43"/>
  </sheetPr>
  <dimension ref="A1:B439"/>
  <sheetViews>
    <sheetView zoomScalePageLayoutView="0" workbookViewId="0" topLeftCell="A1">
      <selection activeCell="I22" sqref="I22"/>
    </sheetView>
  </sheetViews>
  <sheetFormatPr defaultColWidth="9.00390625" defaultRowHeight="12.75"/>
  <cols>
    <col min="1" max="1" width="32.375" style="298" customWidth="1"/>
    <col min="2" max="2" width="9.875" style="298" customWidth="1"/>
    <col min="3" max="16384" width="9.125" style="298" customWidth="1"/>
  </cols>
  <sheetData>
    <row r="1" ht="15">
      <c r="A1" s="297" t="s">
        <v>561</v>
      </c>
    </row>
    <row r="2" ht="15">
      <c r="A2" s="299"/>
    </row>
    <row r="3" ht="15">
      <c r="A3" s="300" t="s">
        <v>562</v>
      </c>
    </row>
    <row r="4" spans="1:2" ht="15">
      <c r="A4" s="300" t="s">
        <v>563</v>
      </c>
      <c r="B4" s="301"/>
    </row>
    <row r="5" spans="1:2" ht="15">
      <c r="A5" s="300" t="s">
        <v>564</v>
      </c>
      <c r="B5" s="301"/>
    </row>
    <row r="6" spans="1:2" ht="15">
      <c r="A6" s="300" t="s">
        <v>565</v>
      </c>
      <c r="B6" s="301"/>
    </row>
    <row r="7" spans="1:2" ht="15">
      <c r="A7" s="300" t="s">
        <v>566</v>
      </c>
      <c r="B7" s="301"/>
    </row>
    <row r="8" spans="1:2" ht="15">
      <c r="A8" s="300" t="s">
        <v>567</v>
      </c>
      <c r="B8" s="301"/>
    </row>
    <row r="9" spans="1:2" ht="15">
      <c r="A9" s="300" t="s">
        <v>568</v>
      </c>
      <c r="B9" s="301"/>
    </row>
    <row r="10" spans="1:2" ht="15">
      <c r="A10" s="300" t="s">
        <v>569</v>
      </c>
      <c r="B10" s="301"/>
    </row>
    <row r="11" spans="1:2" ht="15">
      <c r="A11" s="300" t="s">
        <v>570</v>
      </c>
      <c r="B11" s="301"/>
    </row>
    <row r="12" spans="1:2" ht="15">
      <c r="A12" s="300" t="s">
        <v>571</v>
      </c>
      <c r="B12" s="301"/>
    </row>
    <row r="13" spans="1:2" ht="15">
      <c r="A13" s="300" t="s">
        <v>572</v>
      </c>
      <c r="B13" s="301"/>
    </row>
    <row r="14" spans="1:2" ht="15">
      <c r="A14" s="300" t="s">
        <v>573</v>
      </c>
      <c r="B14" s="301"/>
    </row>
    <row r="15" spans="1:2" ht="15">
      <c r="A15" s="300" t="s">
        <v>574</v>
      </c>
      <c r="B15" s="301"/>
    </row>
    <row r="16" spans="1:2" ht="15">
      <c r="A16" s="300" t="s">
        <v>575</v>
      </c>
      <c r="B16" s="301"/>
    </row>
    <row r="17" spans="1:2" ht="15">
      <c r="A17" s="300" t="s">
        <v>576</v>
      </c>
      <c r="B17" s="301"/>
    </row>
    <row r="18" spans="1:2" ht="15">
      <c r="A18" s="300" t="s">
        <v>577</v>
      </c>
      <c r="B18" s="301"/>
    </row>
    <row r="19" spans="1:2" ht="15">
      <c r="A19" s="300" t="s">
        <v>578</v>
      </c>
      <c r="B19" s="301"/>
    </row>
    <row r="20" spans="1:2" ht="15">
      <c r="A20" s="300" t="s">
        <v>579</v>
      </c>
      <c r="B20" s="301"/>
    </row>
    <row r="21" spans="1:2" ht="15">
      <c r="A21" s="300" t="s">
        <v>580</v>
      </c>
      <c r="B21" s="301"/>
    </row>
    <row r="22" spans="1:2" ht="15">
      <c r="A22" s="300" t="s">
        <v>581</v>
      </c>
      <c r="B22" s="301"/>
    </row>
    <row r="23" spans="1:2" ht="15">
      <c r="A23" s="300" t="s">
        <v>582</v>
      </c>
      <c r="B23" s="301"/>
    </row>
    <row r="24" spans="1:2" ht="15">
      <c r="A24" s="300" t="s">
        <v>583</v>
      </c>
      <c r="B24" s="301"/>
    </row>
    <row r="25" spans="1:2" ht="15">
      <c r="A25" s="300" t="s">
        <v>584</v>
      </c>
      <c r="B25" s="301"/>
    </row>
    <row r="26" spans="1:2" ht="15">
      <c r="A26" s="300" t="s">
        <v>585</v>
      </c>
      <c r="B26" s="301"/>
    </row>
    <row r="27" spans="1:2" ht="15">
      <c r="A27" s="300" t="s">
        <v>586</v>
      </c>
      <c r="B27" s="301"/>
    </row>
    <row r="28" spans="1:2" ht="15">
      <c r="A28" s="300" t="s">
        <v>587</v>
      </c>
      <c r="B28" s="301"/>
    </row>
    <row r="29" spans="1:2" ht="15">
      <c r="A29" s="300" t="s">
        <v>588</v>
      </c>
      <c r="B29" s="301"/>
    </row>
    <row r="30" spans="1:2" ht="15">
      <c r="A30" s="300" t="s">
        <v>589</v>
      </c>
      <c r="B30" s="301"/>
    </row>
    <row r="31" spans="1:2" ht="15">
      <c r="A31" s="300" t="s">
        <v>590</v>
      </c>
      <c r="B31" s="301"/>
    </row>
    <row r="32" spans="1:2" ht="15">
      <c r="A32" s="300" t="s">
        <v>591</v>
      </c>
      <c r="B32" s="301"/>
    </row>
    <row r="33" spans="1:2" ht="15">
      <c r="A33" s="300" t="s">
        <v>592</v>
      </c>
      <c r="B33" s="301"/>
    </row>
    <row r="34" spans="1:2" ht="15">
      <c r="A34" s="300" t="s">
        <v>593</v>
      </c>
      <c r="B34" s="301"/>
    </row>
    <row r="35" spans="1:2" ht="15">
      <c r="A35" s="300" t="s">
        <v>594</v>
      </c>
      <c r="B35" s="301"/>
    </row>
    <row r="36" spans="1:2" ht="15">
      <c r="A36" s="300" t="s">
        <v>595</v>
      </c>
      <c r="B36" s="301"/>
    </row>
    <row r="37" spans="1:2" ht="15">
      <c r="A37" s="300" t="s">
        <v>596</v>
      </c>
      <c r="B37" s="301"/>
    </row>
    <row r="38" spans="1:2" ht="15">
      <c r="A38" s="300" t="s">
        <v>597</v>
      </c>
      <c r="B38" s="301"/>
    </row>
    <row r="39" spans="1:2" ht="15">
      <c r="A39" s="300" t="s">
        <v>598</v>
      </c>
      <c r="B39" s="301"/>
    </row>
    <row r="40" spans="1:2" ht="15">
      <c r="A40" s="300" t="s">
        <v>599</v>
      </c>
      <c r="B40" s="301"/>
    </row>
    <row r="41" spans="1:2" ht="15">
      <c r="A41" s="300" t="s">
        <v>600</v>
      </c>
      <c r="B41" s="301"/>
    </row>
    <row r="42" spans="1:2" ht="15">
      <c r="A42" s="300" t="s">
        <v>601</v>
      </c>
      <c r="B42" s="301"/>
    </row>
    <row r="43" spans="1:2" ht="15">
      <c r="A43" s="300" t="s">
        <v>602</v>
      </c>
      <c r="B43" s="301"/>
    </row>
    <row r="44" spans="1:2" ht="15">
      <c r="A44" s="300" t="s">
        <v>603</v>
      </c>
      <c r="B44" s="301"/>
    </row>
    <row r="45" spans="1:2" ht="15">
      <c r="A45" s="300" t="s">
        <v>604</v>
      </c>
      <c r="B45" s="301"/>
    </row>
    <row r="46" spans="1:2" ht="15">
      <c r="A46" s="300" t="s">
        <v>605</v>
      </c>
      <c r="B46" s="301"/>
    </row>
    <row r="47" spans="1:2" ht="15">
      <c r="A47" s="300" t="s">
        <v>606</v>
      </c>
      <c r="B47" s="301"/>
    </row>
    <row r="48" spans="1:2" ht="15">
      <c r="A48" s="300" t="s">
        <v>607</v>
      </c>
      <c r="B48" s="301"/>
    </row>
    <row r="49" spans="1:2" ht="15">
      <c r="A49" s="300" t="s">
        <v>608</v>
      </c>
      <c r="B49" s="301"/>
    </row>
    <row r="50" spans="1:2" ht="15">
      <c r="A50" s="300" t="s">
        <v>609</v>
      </c>
      <c r="B50" s="301"/>
    </row>
    <row r="51" spans="1:2" ht="15">
      <c r="A51" s="300" t="s">
        <v>610</v>
      </c>
      <c r="B51" s="301"/>
    </row>
    <row r="52" spans="1:2" ht="15">
      <c r="A52" s="300" t="s">
        <v>611</v>
      </c>
      <c r="B52" s="301"/>
    </row>
    <row r="53" spans="1:2" ht="15">
      <c r="A53" s="300" t="s">
        <v>612</v>
      </c>
      <c r="B53" s="301"/>
    </row>
    <row r="54" spans="1:2" ht="15">
      <c r="A54" s="300" t="s">
        <v>613</v>
      </c>
      <c r="B54" s="301"/>
    </row>
    <row r="55" spans="1:2" ht="15">
      <c r="A55" s="300" t="s">
        <v>614</v>
      </c>
      <c r="B55" s="301"/>
    </row>
    <row r="56" spans="1:2" ht="15">
      <c r="A56" s="300" t="s">
        <v>615</v>
      </c>
      <c r="B56" s="301"/>
    </row>
    <row r="57" spans="1:2" ht="15">
      <c r="A57" s="300" t="s">
        <v>616</v>
      </c>
      <c r="B57" s="301"/>
    </row>
    <row r="58" spans="1:2" ht="15">
      <c r="A58" s="300" t="s">
        <v>617</v>
      </c>
      <c r="B58" s="301"/>
    </row>
    <row r="59" spans="1:2" ht="15">
      <c r="A59" s="300" t="s">
        <v>618</v>
      </c>
      <c r="B59" s="301"/>
    </row>
    <row r="60" spans="1:2" ht="15">
      <c r="A60" s="300" t="s">
        <v>619</v>
      </c>
      <c r="B60" s="301"/>
    </row>
    <row r="61" spans="1:2" ht="15">
      <c r="A61" s="300" t="s">
        <v>620</v>
      </c>
      <c r="B61" s="301"/>
    </row>
    <row r="62" spans="1:2" ht="15">
      <c r="A62" s="300" t="s">
        <v>621</v>
      </c>
      <c r="B62" s="301"/>
    </row>
    <row r="63" spans="1:2" ht="15">
      <c r="A63" s="300" t="s">
        <v>622</v>
      </c>
      <c r="B63" s="301"/>
    </row>
    <row r="64" spans="1:2" ht="15">
      <c r="A64" s="300" t="s">
        <v>623</v>
      </c>
      <c r="B64" s="301"/>
    </row>
    <row r="65" spans="1:2" ht="15">
      <c r="A65" s="300" t="s">
        <v>624</v>
      </c>
      <c r="B65" s="301"/>
    </row>
    <row r="66" spans="1:2" ht="15">
      <c r="A66" s="300" t="s">
        <v>625</v>
      </c>
      <c r="B66" s="301"/>
    </row>
    <row r="67" spans="1:2" ht="15">
      <c r="A67" s="300" t="s">
        <v>626</v>
      </c>
      <c r="B67" s="301"/>
    </row>
    <row r="68" spans="1:2" ht="15">
      <c r="A68" s="300" t="s">
        <v>627</v>
      </c>
      <c r="B68" s="301"/>
    </row>
    <row r="69" spans="1:2" ht="15">
      <c r="A69" s="300" t="s">
        <v>628</v>
      </c>
      <c r="B69" s="301"/>
    </row>
    <row r="70" spans="1:2" ht="15">
      <c r="A70" s="300" t="s">
        <v>629</v>
      </c>
      <c r="B70" s="301"/>
    </row>
    <row r="71" spans="1:2" ht="15">
      <c r="A71" s="300" t="s">
        <v>630</v>
      </c>
      <c r="B71" s="301"/>
    </row>
    <row r="72" spans="1:2" ht="15">
      <c r="A72" s="300" t="s">
        <v>631</v>
      </c>
      <c r="B72" s="301"/>
    </row>
    <row r="73" spans="1:2" ht="15">
      <c r="A73" s="300" t="s">
        <v>632</v>
      </c>
      <c r="B73" s="301"/>
    </row>
    <row r="74" spans="1:2" ht="15">
      <c r="A74" s="300" t="s">
        <v>633</v>
      </c>
      <c r="B74" s="301"/>
    </row>
    <row r="75" spans="1:2" ht="15">
      <c r="A75" s="300" t="s">
        <v>634</v>
      </c>
      <c r="B75" s="301"/>
    </row>
    <row r="76" spans="1:2" ht="15">
      <c r="A76" s="300" t="s">
        <v>635</v>
      </c>
      <c r="B76" s="301"/>
    </row>
    <row r="77" spans="1:2" ht="15">
      <c r="A77" s="300" t="s">
        <v>636</v>
      </c>
      <c r="B77" s="301"/>
    </row>
    <row r="78" spans="1:2" ht="15">
      <c r="A78" s="300" t="s">
        <v>637</v>
      </c>
      <c r="B78" s="301"/>
    </row>
    <row r="79" spans="1:2" ht="15">
      <c r="A79" s="300" t="s">
        <v>638</v>
      </c>
      <c r="B79" s="301"/>
    </row>
    <row r="80" spans="1:2" ht="15">
      <c r="A80" s="300" t="s">
        <v>639</v>
      </c>
      <c r="B80" s="301"/>
    </row>
    <row r="81" spans="1:2" ht="15">
      <c r="A81" s="300" t="s">
        <v>640</v>
      </c>
      <c r="B81" s="301"/>
    </row>
    <row r="82" spans="1:2" ht="15">
      <c r="A82" s="300" t="s">
        <v>641</v>
      </c>
      <c r="B82" s="301"/>
    </row>
    <row r="83" spans="1:2" ht="15">
      <c r="A83" s="300" t="s">
        <v>642</v>
      </c>
      <c r="B83" s="301"/>
    </row>
    <row r="84" spans="1:2" ht="15">
      <c r="A84" s="300" t="s">
        <v>643</v>
      </c>
      <c r="B84" s="301"/>
    </row>
    <row r="85" spans="1:2" ht="15">
      <c r="A85" s="300" t="s">
        <v>644</v>
      </c>
      <c r="B85" s="301"/>
    </row>
    <row r="86" spans="1:2" ht="15">
      <c r="A86" s="300" t="s">
        <v>645</v>
      </c>
      <c r="B86" s="301"/>
    </row>
    <row r="87" spans="1:2" ht="15">
      <c r="A87" s="300" t="s">
        <v>646</v>
      </c>
      <c r="B87" s="301"/>
    </row>
    <row r="88" spans="1:2" ht="15">
      <c r="A88" s="300" t="s">
        <v>647</v>
      </c>
      <c r="B88" s="301"/>
    </row>
    <row r="89" spans="1:2" ht="15">
      <c r="A89" s="300" t="s">
        <v>648</v>
      </c>
      <c r="B89" s="301"/>
    </row>
    <row r="90" spans="1:2" ht="15">
      <c r="A90" s="300" t="s">
        <v>649</v>
      </c>
      <c r="B90" s="301"/>
    </row>
    <row r="91" spans="1:2" ht="15">
      <c r="A91" s="300" t="s">
        <v>650</v>
      </c>
      <c r="B91" s="301"/>
    </row>
    <row r="92" spans="1:2" ht="15">
      <c r="A92" s="300" t="s">
        <v>651</v>
      </c>
      <c r="B92" s="301"/>
    </row>
    <row r="93" spans="1:2" ht="15">
      <c r="A93" s="300" t="s">
        <v>652</v>
      </c>
      <c r="B93" s="301"/>
    </row>
    <row r="94" spans="1:2" ht="15">
      <c r="A94" s="300" t="s">
        <v>653</v>
      </c>
      <c r="B94" s="301"/>
    </row>
    <row r="95" spans="1:2" ht="15">
      <c r="A95" s="300" t="s">
        <v>654</v>
      </c>
      <c r="B95" s="301"/>
    </row>
    <row r="96" spans="1:2" ht="15">
      <c r="A96" s="300" t="s">
        <v>655</v>
      </c>
      <c r="B96" s="301"/>
    </row>
    <row r="97" spans="1:2" ht="15">
      <c r="A97" s="300" t="s">
        <v>656</v>
      </c>
      <c r="B97" s="301"/>
    </row>
    <row r="98" spans="1:2" ht="15">
      <c r="A98" s="300" t="s">
        <v>657</v>
      </c>
      <c r="B98" s="301"/>
    </row>
    <row r="99" spans="1:2" ht="15">
      <c r="A99" s="300" t="s">
        <v>658</v>
      </c>
      <c r="B99" s="301"/>
    </row>
    <row r="100" spans="1:2" ht="15">
      <c r="A100" s="300" t="s">
        <v>659</v>
      </c>
      <c r="B100" s="301"/>
    </row>
    <row r="101" spans="1:2" ht="15">
      <c r="A101" s="300" t="s">
        <v>660</v>
      </c>
      <c r="B101" s="301"/>
    </row>
    <row r="102" spans="1:2" ht="15">
      <c r="A102" s="300" t="s">
        <v>661</v>
      </c>
      <c r="B102" s="301"/>
    </row>
    <row r="103" spans="1:2" ht="15">
      <c r="A103" s="300" t="s">
        <v>662</v>
      </c>
      <c r="B103" s="301"/>
    </row>
    <row r="104" spans="1:2" ht="15">
      <c r="A104" s="300" t="s">
        <v>663</v>
      </c>
      <c r="B104" s="301"/>
    </row>
    <row r="105" spans="1:2" ht="15">
      <c r="A105" s="300" t="s">
        <v>664</v>
      </c>
      <c r="B105" s="301"/>
    </row>
    <row r="106" spans="1:2" ht="15">
      <c r="A106" s="300" t="s">
        <v>665</v>
      </c>
      <c r="B106" s="301"/>
    </row>
    <row r="107" spans="1:2" ht="15">
      <c r="A107" s="300" t="s">
        <v>666</v>
      </c>
      <c r="B107" s="301"/>
    </row>
    <row r="108" spans="1:2" ht="15">
      <c r="A108" s="300" t="s">
        <v>667</v>
      </c>
      <c r="B108" s="301"/>
    </row>
    <row r="109" spans="1:2" ht="15">
      <c r="A109" s="300" t="s">
        <v>668</v>
      </c>
      <c r="B109" s="301"/>
    </row>
    <row r="110" spans="1:2" ht="15">
      <c r="A110" s="300" t="s">
        <v>669</v>
      </c>
      <c r="B110" s="301"/>
    </row>
    <row r="111" spans="1:2" ht="15">
      <c r="A111" s="300" t="s">
        <v>670</v>
      </c>
      <c r="B111" s="301"/>
    </row>
    <row r="112" spans="1:2" ht="15">
      <c r="A112" s="300" t="s">
        <v>671</v>
      </c>
      <c r="B112" s="301"/>
    </row>
    <row r="113" spans="1:2" ht="15">
      <c r="A113" s="300" t="s">
        <v>672</v>
      </c>
      <c r="B113" s="301"/>
    </row>
    <row r="114" spans="1:2" ht="15">
      <c r="A114" s="300" t="s">
        <v>673</v>
      </c>
      <c r="B114" s="301"/>
    </row>
    <row r="115" spans="1:2" ht="15">
      <c r="A115" s="300" t="s">
        <v>674</v>
      </c>
      <c r="B115" s="301"/>
    </row>
    <row r="116" spans="1:2" ht="15">
      <c r="A116" s="300" t="s">
        <v>675</v>
      </c>
      <c r="B116" s="301"/>
    </row>
    <row r="117" spans="1:2" ht="15">
      <c r="A117" s="300" t="s">
        <v>676</v>
      </c>
      <c r="B117" s="301"/>
    </row>
    <row r="118" spans="1:2" ht="15">
      <c r="A118" s="300" t="s">
        <v>677</v>
      </c>
      <c r="B118" s="301"/>
    </row>
    <row r="119" spans="1:2" ht="15">
      <c r="A119" s="300" t="s">
        <v>678</v>
      </c>
      <c r="B119" s="301"/>
    </row>
    <row r="120" spans="1:2" ht="15">
      <c r="A120" s="300" t="s">
        <v>679</v>
      </c>
      <c r="B120" s="301"/>
    </row>
    <row r="121" spans="1:2" ht="15">
      <c r="A121" s="300" t="s">
        <v>680</v>
      </c>
      <c r="B121" s="301"/>
    </row>
    <row r="122" spans="1:2" ht="15">
      <c r="A122" s="300" t="s">
        <v>681</v>
      </c>
      <c r="B122" s="301"/>
    </row>
    <row r="123" spans="1:2" ht="15">
      <c r="A123" s="300" t="s">
        <v>682</v>
      </c>
      <c r="B123" s="301"/>
    </row>
    <row r="124" spans="1:2" ht="15">
      <c r="A124" s="300" t="s">
        <v>683</v>
      </c>
      <c r="B124" s="301"/>
    </row>
    <row r="125" spans="1:2" ht="15">
      <c r="A125" s="300" t="s">
        <v>684</v>
      </c>
      <c r="B125" s="301"/>
    </row>
    <row r="126" spans="1:2" ht="15">
      <c r="A126" s="300" t="s">
        <v>685</v>
      </c>
      <c r="B126" s="301"/>
    </row>
    <row r="127" spans="1:2" ht="15">
      <c r="A127" s="300" t="s">
        <v>686</v>
      </c>
      <c r="B127" s="301"/>
    </row>
    <row r="128" spans="1:2" ht="15">
      <c r="A128" s="300" t="s">
        <v>687</v>
      </c>
      <c r="B128" s="301"/>
    </row>
    <row r="129" spans="1:2" ht="15">
      <c r="A129" s="300" t="s">
        <v>688</v>
      </c>
      <c r="B129" s="301"/>
    </row>
    <row r="130" spans="1:2" ht="15">
      <c r="A130" s="300" t="s">
        <v>689</v>
      </c>
      <c r="B130" s="301"/>
    </row>
    <row r="131" spans="1:2" ht="15">
      <c r="A131" s="302"/>
      <c r="B131" s="301"/>
    </row>
    <row r="132" spans="1:2" ht="15">
      <c r="A132" s="302"/>
      <c r="B132" s="301"/>
    </row>
    <row r="133" spans="1:2" ht="15">
      <c r="A133" s="302"/>
      <c r="B133" s="301"/>
    </row>
    <row r="134" spans="1:2" ht="15">
      <c r="A134" s="302"/>
      <c r="B134" s="301"/>
    </row>
    <row r="135" spans="1:2" ht="15">
      <c r="A135" s="302"/>
      <c r="B135" s="301"/>
    </row>
    <row r="136" spans="1:2" ht="15">
      <c r="A136" s="302"/>
      <c r="B136" s="301"/>
    </row>
    <row r="137" spans="1:2" ht="15">
      <c r="A137" s="302"/>
      <c r="B137" s="301"/>
    </row>
    <row r="138" spans="1:2" ht="15">
      <c r="A138" s="302"/>
      <c r="B138" s="301"/>
    </row>
    <row r="139" spans="1:2" ht="15">
      <c r="A139" s="302"/>
      <c r="B139" s="301"/>
    </row>
    <row r="140" spans="1:2" ht="15">
      <c r="A140" s="302"/>
      <c r="B140" s="301"/>
    </row>
    <row r="141" spans="1:2" ht="15">
      <c r="A141" s="302"/>
      <c r="B141" s="301"/>
    </row>
    <row r="142" spans="1:2" ht="15">
      <c r="A142" s="302"/>
      <c r="B142" s="301"/>
    </row>
    <row r="143" spans="1:2" ht="15">
      <c r="A143" s="302"/>
      <c r="B143" s="301"/>
    </row>
    <row r="144" spans="1:2" ht="15">
      <c r="A144" s="302"/>
      <c r="B144" s="301"/>
    </row>
    <row r="145" spans="1:2" ht="15">
      <c r="A145" s="302"/>
      <c r="B145" s="301"/>
    </row>
    <row r="146" spans="1:2" ht="15">
      <c r="A146" s="302"/>
      <c r="B146" s="301"/>
    </row>
    <row r="147" spans="1:2" ht="15">
      <c r="A147" s="302"/>
      <c r="B147" s="301"/>
    </row>
    <row r="148" spans="1:2" ht="15">
      <c r="A148" s="302"/>
      <c r="B148" s="301"/>
    </row>
    <row r="149" spans="1:2" ht="15">
      <c r="A149" s="302"/>
      <c r="B149" s="301"/>
    </row>
    <row r="150" spans="1:2" ht="15">
      <c r="A150" s="302"/>
      <c r="B150" s="301"/>
    </row>
    <row r="151" spans="1:2" ht="15">
      <c r="A151" s="302"/>
      <c r="B151" s="301"/>
    </row>
    <row r="152" spans="1:2" ht="15">
      <c r="A152" s="302"/>
      <c r="B152" s="301"/>
    </row>
    <row r="153" spans="1:2" ht="15">
      <c r="A153" s="302"/>
      <c r="B153" s="301"/>
    </row>
    <row r="154" spans="1:2" ht="15">
      <c r="A154" s="302"/>
      <c r="B154" s="301"/>
    </row>
    <row r="155" spans="1:2" ht="15">
      <c r="A155" s="302"/>
      <c r="B155" s="301"/>
    </row>
    <row r="156" spans="1:2" ht="15">
      <c r="A156" s="302"/>
      <c r="B156" s="301"/>
    </row>
    <row r="157" spans="1:2" ht="15">
      <c r="A157" s="302"/>
      <c r="B157" s="301"/>
    </row>
    <row r="158" spans="1:2" ht="15">
      <c r="A158" s="302"/>
      <c r="B158" s="301"/>
    </row>
    <row r="159" spans="1:2" ht="15">
      <c r="A159" s="302"/>
      <c r="B159" s="301"/>
    </row>
    <row r="160" spans="1:2" ht="15">
      <c r="A160" s="302"/>
      <c r="B160" s="301"/>
    </row>
    <row r="161" spans="1:2" ht="15">
      <c r="A161" s="302"/>
      <c r="B161" s="301"/>
    </row>
    <row r="162" spans="1:2" ht="15">
      <c r="A162" s="302"/>
      <c r="B162" s="301"/>
    </row>
    <row r="163" spans="1:2" ht="15">
      <c r="A163" s="302"/>
      <c r="B163" s="301"/>
    </row>
    <row r="164" spans="1:2" ht="15">
      <c r="A164" s="302"/>
      <c r="B164" s="301"/>
    </row>
    <row r="165" spans="1:2" ht="15">
      <c r="A165" s="302"/>
      <c r="B165" s="301"/>
    </row>
    <row r="166" spans="1:2" ht="15">
      <c r="A166" s="302"/>
      <c r="B166" s="301"/>
    </row>
    <row r="167" spans="1:2" ht="15">
      <c r="A167" s="302"/>
      <c r="B167" s="301"/>
    </row>
    <row r="168" spans="1:2" ht="15">
      <c r="A168" s="302"/>
      <c r="B168" s="301"/>
    </row>
    <row r="169" spans="1:2" ht="15">
      <c r="A169" s="302"/>
      <c r="B169" s="301"/>
    </row>
    <row r="170" spans="1:2" ht="15">
      <c r="A170" s="302"/>
      <c r="B170" s="301"/>
    </row>
    <row r="171" spans="1:2" ht="15">
      <c r="A171" s="302"/>
      <c r="B171" s="301"/>
    </row>
    <row r="172" spans="1:2" ht="15">
      <c r="A172" s="302"/>
      <c r="B172" s="301"/>
    </row>
    <row r="173" spans="1:2" ht="15">
      <c r="A173" s="302"/>
      <c r="B173" s="301"/>
    </row>
    <row r="174" spans="1:2" ht="15">
      <c r="A174" s="302"/>
      <c r="B174" s="301"/>
    </row>
    <row r="175" spans="1:2" ht="15">
      <c r="A175" s="302"/>
      <c r="B175" s="301"/>
    </row>
    <row r="176" spans="1:2" ht="15">
      <c r="A176" s="302"/>
      <c r="B176" s="301"/>
    </row>
    <row r="177" spans="1:2" ht="15">
      <c r="A177" s="302"/>
      <c r="B177" s="301"/>
    </row>
    <row r="178" spans="1:2" ht="15">
      <c r="A178" s="302"/>
      <c r="B178" s="301"/>
    </row>
    <row r="179" spans="1:2" ht="15">
      <c r="A179" s="302"/>
      <c r="B179" s="301"/>
    </row>
    <row r="180" spans="1:2" ht="15">
      <c r="A180" s="302"/>
      <c r="B180" s="301"/>
    </row>
    <row r="181" spans="1:2" ht="15">
      <c r="A181" s="302"/>
      <c r="B181" s="301"/>
    </row>
    <row r="182" spans="1:2" ht="15">
      <c r="A182" s="302"/>
      <c r="B182" s="301"/>
    </row>
    <row r="183" spans="1:2" ht="15">
      <c r="A183" s="302"/>
      <c r="B183" s="301"/>
    </row>
    <row r="184" spans="1:2" ht="15">
      <c r="A184" s="302"/>
      <c r="B184" s="301"/>
    </row>
    <row r="185" spans="1:2" ht="15">
      <c r="A185" s="302"/>
      <c r="B185" s="301"/>
    </row>
    <row r="186" spans="1:2" ht="15">
      <c r="A186" s="302"/>
      <c r="B186" s="301"/>
    </row>
    <row r="187" spans="1:2" ht="15">
      <c r="A187" s="302"/>
      <c r="B187" s="301"/>
    </row>
    <row r="188" spans="1:2" ht="15">
      <c r="A188" s="302"/>
      <c r="B188" s="301"/>
    </row>
    <row r="189" spans="1:2" ht="15">
      <c r="A189" s="302"/>
      <c r="B189" s="301"/>
    </row>
    <row r="190" spans="1:2" ht="15">
      <c r="A190" s="302"/>
      <c r="B190" s="301"/>
    </row>
    <row r="191" spans="1:2" ht="15">
      <c r="A191" s="302"/>
      <c r="B191" s="301"/>
    </row>
    <row r="192" spans="1:2" ht="15">
      <c r="A192" s="302"/>
      <c r="B192" s="301"/>
    </row>
    <row r="193" spans="1:2" ht="15">
      <c r="A193" s="302"/>
      <c r="B193" s="301"/>
    </row>
    <row r="194" spans="1:2" ht="15">
      <c r="A194" s="302"/>
      <c r="B194" s="301"/>
    </row>
    <row r="195" spans="1:2" ht="15">
      <c r="A195" s="302"/>
      <c r="B195" s="301"/>
    </row>
    <row r="196" spans="1:2" ht="15">
      <c r="A196" s="302"/>
      <c r="B196" s="301"/>
    </row>
    <row r="197" spans="1:2" ht="15">
      <c r="A197" s="302"/>
      <c r="B197" s="301"/>
    </row>
    <row r="198" spans="1:2" ht="15">
      <c r="A198" s="302"/>
      <c r="B198" s="301"/>
    </row>
    <row r="199" spans="1:2" ht="15">
      <c r="A199" s="302"/>
      <c r="B199" s="301"/>
    </row>
    <row r="200" spans="1:2" ht="15">
      <c r="A200" s="302"/>
      <c r="B200" s="301"/>
    </row>
    <row r="201" spans="1:2" ht="15">
      <c r="A201" s="302"/>
      <c r="B201" s="301"/>
    </row>
    <row r="202" spans="1:2" ht="15">
      <c r="A202" s="302"/>
      <c r="B202" s="301"/>
    </row>
    <row r="203" spans="1:2" ht="15">
      <c r="A203" s="302"/>
      <c r="B203" s="301"/>
    </row>
    <row r="204" spans="1:2" ht="15">
      <c r="A204" s="302"/>
      <c r="B204" s="301"/>
    </row>
    <row r="205" spans="1:2" ht="15">
      <c r="A205" s="302"/>
      <c r="B205" s="301"/>
    </row>
    <row r="206" spans="1:2" ht="15">
      <c r="A206" s="302"/>
      <c r="B206" s="301"/>
    </row>
    <row r="207" spans="1:2" ht="15">
      <c r="A207" s="302"/>
      <c r="B207" s="301"/>
    </row>
    <row r="208" spans="1:2" ht="15">
      <c r="A208" s="302"/>
      <c r="B208" s="301"/>
    </row>
    <row r="209" spans="1:2" ht="15">
      <c r="A209" s="302"/>
      <c r="B209" s="301"/>
    </row>
    <row r="210" spans="1:2" ht="15">
      <c r="A210" s="302"/>
      <c r="B210" s="301"/>
    </row>
    <row r="211" spans="1:2" ht="15">
      <c r="A211" s="302"/>
      <c r="B211" s="301"/>
    </row>
    <row r="212" spans="1:2" ht="15">
      <c r="A212" s="302"/>
      <c r="B212" s="301"/>
    </row>
    <row r="213" spans="1:2" ht="15">
      <c r="A213" s="302"/>
      <c r="B213" s="301"/>
    </row>
    <row r="214" spans="1:2" ht="15">
      <c r="A214" s="302"/>
      <c r="B214" s="301"/>
    </row>
    <row r="215" spans="1:2" ht="15">
      <c r="A215" s="302"/>
      <c r="B215" s="301"/>
    </row>
    <row r="216" spans="1:2" ht="15">
      <c r="A216" s="302"/>
      <c r="B216" s="301"/>
    </row>
    <row r="217" spans="1:2" ht="15">
      <c r="A217" s="302"/>
      <c r="B217" s="301"/>
    </row>
    <row r="218" spans="1:2" ht="15">
      <c r="A218" s="302"/>
      <c r="B218" s="301"/>
    </row>
    <row r="219" spans="1:2" ht="15">
      <c r="A219" s="302"/>
      <c r="B219" s="301"/>
    </row>
    <row r="220" spans="1:2" ht="15">
      <c r="A220" s="302"/>
      <c r="B220" s="301"/>
    </row>
    <row r="221" spans="1:2" ht="15">
      <c r="A221" s="302"/>
      <c r="B221" s="301"/>
    </row>
    <row r="222" spans="1:2" ht="15">
      <c r="A222" s="302"/>
      <c r="B222" s="301"/>
    </row>
    <row r="223" spans="1:2" ht="15">
      <c r="A223" s="302"/>
      <c r="B223" s="301"/>
    </row>
    <row r="224" spans="1:2" ht="15">
      <c r="A224" s="302"/>
      <c r="B224" s="301"/>
    </row>
    <row r="225" spans="1:2" ht="15">
      <c r="A225" s="302"/>
      <c r="B225" s="301"/>
    </row>
    <row r="226" spans="1:2" ht="15">
      <c r="A226" s="302"/>
      <c r="B226" s="301"/>
    </row>
    <row r="227" spans="1:2" ht="15">
      <c r="A227" s="302"/>
      <c r="B227" s="301"/>
    </row>
    <row r="228" spans="1:2" ht="15">
      <c r="A228" s="302"/>
      <c r="B228" s="301"/>
    </row>
    <row r="229" spans="1:2" ht="15">
      <c r="A229" s="302"/>
      <c r="B229" s="301"/>
    </row>
    <row r="230" spans="1:2" ht="15">
      <c r="A230" s="302"/>
      <c r="B230" s="301"/>
    </row>
    <row r="231" spans="1:2" ht="15">
      <c r="A231" s="302"/>
      <c r="B231" s="301"/>
    </row>
    <row r="232" spans="1:2" ht="15">
      <c r="A232" s="302"/>
      <c r="B232" s="301"/>
    </row>
    <row r="233" spans="1:2" ht="15">
      <c r="A233" s="302"/>
      <c r="B233" s="301"/>
    </row>
    <row r="234" spans="1:2" ht="15">
      <c r="A234" s="302"/>
      <c r="B234" s="301"/>
    </row>
    <row r="235" spans="1:2" ht="15">
      <c r="A235" s="302"/>
      <c r="B235" s="301"/>
    </row>
    <row r="236" spans="1:2" ht="15">
      <c r="A236" s="302"/>
      <c r="B236" s="301"/>
    </row>
    <row r="237" spans="1:2" ht="15">
      <c r="A237" s="302"/>
      <c r="B237" s="301"/>
    </row>
    <row r="238" spans="1:2" ht="15">
      <c r="A238" s="302"/>
      <c r="B238" s="301"/>
    </row>
    <row r="239" spans="1:2" ht="15">
      <c r="A239" s="302"/>
      <c r="B239" s="301"/>
    </row>
    <row r="240" spans="1:2" ht="15">
      <c r="A240" s="302"/>
      <c r="B240" s="301"/>
    </row>
    <row r="241" spans="1:2" ht="15">
      <c r="A241" s="302"/>
      <c r="B241" s="301"/>
    </row>
    <row r="242" spans="1:2" ht="15">
      <c r="A242" s="302"/>
      <c r="B242" s="301"/>
    </row>
    <row r="243" spans="1:2" ht="15">
      <c r="A243" s="302"/>
      <c r="B243" s="301"/>
    </row>
    <row r="244" spans="1:2" ht="15">
      <c r="A244" s="302"/>
      <c r="B244" s="301"/>
    </row>
    <row r="245" spans="1:2" ht="15">
      <c r="A245" s="302"/>
      <c r="B245" s="301"/>
    </row>
    <row r="246" spans="1:2" ht="15">
      <c r="A246" s="302"/>
      <c r="B246" s="301"/>
    </row>
    <row r="247" spans="1:2" ht="15">
      <c r="A247" s="302"/>
      <c r="B247" s="301"/>
    </row>
    <row r="248" spans="1:2" ht="15">
      <c r="A248" s="302"/>
      <c r="B248" s="301"/>
    </row>
    <row r="249" spans="1:2" ht="15">
      <c r="A249" s="302"/>
      <c r="B249" s="301"/>
    </row>
    <row r="250" spans="1:2" ht="15">
      <c r="A250" s="302"/>
      <c r="B250" s="301"/>
    </row>
    <row r="251" spans="1:2" ht="15">
      <c r="A251" s="302"/>
      <c r="B251" s="301"/>
    </row>
    <row r="252" spans="1:2" ht="15">
      <c r="A252" s="302"/>
      <c r="B252" s="301"/>
    </row>
    <row r="253" spans="1:2" ht="15">
      <c r="A253" s="302"/>
      <c r="B253" s="301"/>
    </row>
    <row r="254" spans="1:2" ht="15">
      <c r="A254" s="302"/>
      <c r="B254" s="301"/>
    </row>
    <row r="255" spans="1:2" ht="15">
      <c r="A255" s="302"/>
      <c r="B255" s="301"/>
    </row>
    <row r="256" spans="1:2" ht="15">
      <c r="A256" s="302"/>
      <c r="B256" s="301"/>
    </row>
    <row r="257" spans="1:2" ht="15">
      <c r="A257" s="302"/>
      <c r="B257" s="301"/>
    </row>
    <row r="258" spans="1:2" ht="15">
      <c r="A258" s="302"/>
      <c r="B258" s="301"/>
    </row>
    <row r="259" spans="1:2" ht="15">
      <c r="A259" s="302"/>
      <c r="B259" s="301"/>
    </row>
    <row r="260" spans="1:2" ht="15">
      <c r="A260" s="302"/>
      <c r="B260" s="301"/>
    </row>
    <row r="261" spans="1:2" ht="15">
      <c r="A261" s="302"/>
      <c r="B261" s="301"/>
    </row>
    <row r="262" spans="1:2" ht="15">
      <c r="A262" s="302"/>
      <c r="B262" s="301"/>
    </row>
    <row r="263" spans="1:2" ht="15">
      <c r="A263" s="302"/>
      <c r="B263" s="301"/>
    </row>
    <row r="264" spans="1:2" ht="15">
      <c r="A264" s="302"/>
      <c r="B264" s="301"/>
    </row>
    <row r="265" spans="1:2" ht="15">
      <c r="A265" s="302"/>
      <c r="B265" s="301"/>
    </row>
    <row r="266" spans="1:2" ht="15">
      <c r="A266" s="302"/>
      <c r="B266" s="301"/>
    </row>
    <row r="267" spans="1:2" ht="15">
      <c r="A267" s="302"/>
      <c r="B267" s="301"/>
    </row>
    <row r="268" spans="1:2" ht="15">
      <c r="A268" s="302"/>
      <c r="B268" s="301"/>
    </row>
    <row r="269" spans="1:2" ht="15">
      <c r="A269" s="302"/>
      <c r="B269" s="301"/>
    </row>
    <row r="270" spans="1:2" ht="15">
      <c r="A270" s="302"/>
      <c r="B270" s="301"/>
    </row>
    <row r="271" spans="1:2" ht="15">
      <c r="A271" s="302"/>
      <c r="B271" s="301"/>
    </row>
    <row r="272" spans="1:2" ht="15">
      <c r="A272" s="302"/>
      <c r="B272" s="301"/>
    </row>
    <row r="273" spans="1:2" ht="15">
      <c r="A273" s="302"/>
      <c r="B273" s="301"/>
    </row>
    <row r="274" spans="1:2" ht="15">
      <c r="A274" s="302"/>
      <c r="B274" s="301"/>
    </row>
    <row r="275" spans="1:2" ht="15">
      <c r="A275" s="302"/>
      <c r="B275" s="301"/>
    </row>
    <row r="276" spans="1:2" ht="15">
      <c r="A276" s="302"/>
      <c r="B276" s="301"/>
    </row>
    <row r="277" spans="1:2" ht="15">
      <c r="A277" s="302"/>
      <c r="B277" s="301"/>
    </row>
    <row r="278" spans="1:2" ht="15">
      <c r="A278" s="302"/>
      <c r="B278" s="301"/>
    </row>
    <row r="279" spans="1:2" ht="15">
      <c r="A279" s="302"/>
      <c r="B279" s="301"/>
    </row>
    <row r="280" spans="1:2" ht="15">
      <c r="A280" s="302"/>
      <c r="B280" s="301"/>
    </row>
    <row r="281" spans="1:2" ht="15">
      <c r="A281" s="302"/>
      <c r="B281" s="301"/>
    </row>
    <row r="282" spans="1:2" ht="15">
      <c r="A282" s="302"/>
      <c r="B282" s="301"/>
    </row>
    <row r="283" spans="1:2" ht="15">
      <c r="A283" s="302"/>
      <c r="B283" s="301"/>
    </row>
    <row r="284" spans="1:2" ht="15">
      <c r="A284" s="302"/>
      <c r="B284" s="301"/>
    </row>
    <row r="285" spans="1:2" ht="15">
      <c r="A285" s="302"/>
      <c r="B285" s="301"/>
    </row>
    <row r="286" spans="1:2" ht="15">
      <c r="A286" s="302"/>
      <c r="B286" s="301"/>
    </row>
    <row r="287" spans="1:2" ht="15">
      <c r="A287" s="302"/>
      <c r="B287" s="301"/>
    </row>
    <row r="288" spans="1:2" ht="15">
      <c r="A288" s="302"/>
      <c r="B288" s="301"/>
    </row>
    <row r="289" ht="15">
      <c r="A289" s="302"/>
    </row>
    <row r="290" ht="15">
      <c r="A290" s="302"/>
    </row>
    <row r="291" ht="15">
      <c r="A291" s="302"/>
    </row>
    <row r="292" ht="15">
      <c r="A292" s="302"/>
    </row>
    <row r="293" ht="15">
      <c r="A293" s="302"/>
    </row>
    <row r="294" ht="15">
      <c r="A294" s="302"/>
    </row>
    <row r="295" ht="15">
      <c r="A295" s="302"/>
    </row>
    <row r="296" ht="15">
      <c r="A296" s="302"/>
    </row>
    <row r="297" ht="15">
      <c r="A297" s="302"/>
    </row>
    <row r="298" ht="15">
      <c r="A298" s="302"/>
    </row>
    <row r="299" ht="15">
      <c r="A299" s="302"/>
    </row>
    <row r="300" ht="15">
      <c r="A300" s="302"/>
    </row>
    <row r="301" ht="15">
      <c r="A301" s="302"/>
    </row>
    <row r="302" ht="15">
      <c r="A302" s="302"/>
    </row>
    <row r="303" ht="15">
      <c r="A303" s="302"/>
    </row>
    <row r="304" ht="15">
      <c r="A304" s="302"/>
    </row>
    <row r="305" ht="15">
      <c r="A305" s="302"/>
    </row>
    <row r="306" ht="15">
      <c r="A306" s="302"/>
    </row>
    <row r="307" ht="15">
      <c r="A307" s="302"/>
    </row>
    <row r="308" ht="15">
      <c r="A308" s="302"/>
    </row>
    <row r="309" ht="15">
      <c r="A309" s="302"/>
    </row>
    <row r="310" ht="15">
      <c r="A310" s="302"/>
    </row>
    <row r="311" ht="15">
      <c r="A311" s="302"/>
    </row>
    <row r="312" ht="15">
      <c r="A312" s="302"/>
    </row>
    <row r="313" ht="15">
      <c r="A313" s="302"/>
    </row>
    <row r="314" ht="15">
      <c r="A314" s="302"/>
    </row>
    <row r="315" ht="15">
      <c r="A315" s="302"/>
    </row>
    <row r="316" ht="15">
      <c r="A316" s="302"/>
    </row>
    <row r="317" ht="15">
      <c r="A317" s="302"/>
    </row>
    <row r="318" ht="15">
      <c r="A318" s="302"/>
    </row>
    <row r="319" ht="15">
      <c r="A319" s="302"/>
    </row>
    <row r="320" ht="15">
      <c r="A320" s="302"/>
    </row>
    <row r="321" ht="15">
      <c r="A321" s="302"/>
    </row>
    <row r="322" ht="15">
      <c r="A322" s="302"/>
    </row>
    <row r="323" ht="15">
      <c r="A323" s="302"/>
    </row>
    <row r="324" ht="15">
      <c r="A324" s="302"/>
    </row>
    <row r="325" ht="15">
      <c r="A325" s="302"/>
    </row>
    <row r="326" ht="15">
      <c r="A326" s="302"/>
    </row>
    <row r="327" ht="15">
      <c r="A327" s="302"/>
    </row>
    <row r="328" ht="15">
      <c r="A328" s="302"/>
    </row>
    <row r="329" ht="15">
      <c r="A329" s="302"/>
    </row>
    <row r="330" ht="15">
      <c r="A330" s="302"/>
    </row>
    <row r="331" ht="15">
      <c r="A331" s="302"/>
    </row>
    <row r="332" ht="15">
      <c r="A332" s="302"/>
    </row>
    <row r="333" ht="15">
      <c r="A333" s="302"/>
    </row>
    <row r="334" ht="15">
      <c r="A334" s="302"/>
    </row>
    <row r="335" ht="15">
      <c r="A335" s="302"/>
    </row>
    <row r="336" ht="15">
      <c r="A336" s="302"/>
    </row>
    <row r="337" ht="15">
      <c r="A337" s="302"/>
    </row>
    <row r="338" ht="15">
      <c r="A338" s="302"/>
    </row>
    <row r="339" ht="15">
      <c r="A339" s="302"/>
    </row>
    <row r="340" ht="15">
      <c r="A340" s="302"/>
    </row>
    <row r="341" ht="15">
      <c r="A341" s="302"/>
    </row>
    <row r="342" ht="15">
      <c r="A342" s="302"/>
    </row>
    <row r="343" ht="15">
      <c r="A343" s="302"/>
    </row>
    <row r="344" ht="15">
      <c r="A344" s="302"/>
    </row>
    <row r="345" ht="15">
      <c r="A345" s="302"/>
    </row>
    <row r="346" ht="15">
      <c r="A346" s="302"/>
    </row>
    <row r="347" ht="15">
      <c r="A347" s="302"/>
    </row>
    <row r="348" ht="15">
      <c r="A348" s="302"/>
    </row>
    <row r="349" ht="15">
      <c r="A349" s="302"/>
    </row>
    <row r="350" ht="15">
      <c r="A350" s="302"/>
    </row>
    <row r="351" ht="15">
      <c r="A351" s="302"/>
    </row>
    <row r="352" ht="15">
      <c r="A352" s="302"/>
    </row>
    <row r="353" ht="15">
      <c r="A353" s="302"/>
    </row>
    <row r="354" ht="15">
      <c r="A354" s="302"/>
    </row>
    <row r="355" ht="15">
      <c r="A355" s="302"/>
    </row>
    <row r="356" ht="15">
      <c r="A356" s="302"/>
    </row>
    <row r="357" ht="15">
      <c r="A357" s="302"/>
    </row>
    <row r="358" ht="15">
      <c r="A358" s="302"/>
    </row>
    <row r="359" ht="15">
      <c r="A359" s="302"/>
    </row>
    <row r="360" ht="15">
      <c r="A360" s="302"/>
    </row>
    <row r="361" ht="15">
      <c r="A361" s="302"/>
    </row>
    <row r="362" ht="15">
      <c r="A362" s="302"/>
    </row>
    <row r="363" ht="15">
      <c r="A363" s="302"/>
    </row>
    <row r="364" ht="15">
      <c r="A364" s="302"/>
    </row>
    <row r="365" ht="15">
      <c r="A365" s="302"/>
    </row>
    <row r="366" ht="15">
      <c r="A366" s="302"/>
    </row>
    <row r="367" ht="15">
      <c r="A367" s="302"/>
    </row>
    <row r="368" ht="15">
      <c r="A368" s="302"/>
    </row>
    <row r="369" ht="15">
      <c r="A369" s="302"/>
    </row>
    <row r="370" ht="15">
      <c r="A370" s="302"/>
    </row>
    <row r="371" ht="15">
      <c r="A371" s="302"/>
    </row>
    <row r="372" ht="15">
      <c r="A372" s="302"/>
    </row>
    <row r="373" ht="15">
      <c r="A373" s="302"/>
    </row>
    <row r="374" ht="15">
      <c r="A374" s="302"/>
    </row>
    <row r="375" ht="15">
      <c r="A375" s="302"/>
    </row>
    <row r="376" ht="15">
      <c r="A376" s="302"/>
    </row>
    <row r="377" ht="15">
      <c r="A377" s="302"/>
    </row>
    <row r="378" ht="15">
      <c r="A378" s="302"/>
    </row>
    <row r="379" ht="15">
      <c r="A379" s="302"/>
    </row>
    <row r="380" ht="15">
      <c r="A380" s="302"/>
    </row>
    <row r="381" ht="15">
      <c r="A381" s="302"/>
    </row>
    <row r="382" ht="15">
      <c r="A382" s="302"/>
    </row>
    <row r="383" ht="15">
      <c r="A383" s="302"/>
    </row>
    <row r="384" ht="15">
      <c r="A384" s="302"/>
    </row>
    <row r="385" ht="15">
      <c r="A385" s="302"/>
    </row>
    <row r="386" ht="15">
      <c r="A386" s="302"/>
    </row>
    <row r="387" ht="15">
      <c r="A387" s="302"/>
    </row>
    <row r="388" ht="15">
      <c r="A388" s="302"/>
    </row>
    <row r="389" ht="15">
      <c r="A389" s="302"/>
    </row>
    <row r="390" ht="15">
      <c r="A390" s="302"/>
    </row>
    <row r="391" ht="15">
      <c r="A391" s="302"/>
    </row>
    <row r="392" ht="15">
      <c r="A392" s="302"/>
    </row>
    <row r="393" ht="15">
      <c r="A393" s="302"/>
    </row>
    <row r="394" ht="15">
      <c r="A394" s="302"/>
    </row>
    <row r="395" ht="15">
      <c r="A395" s="302"/>
    </row>
    <row r="396" ht="15">
      <c r="A396" s="302"/>
    </row>
    <row r="397" ht="15">
      <c r="A397" s="302"/>
    </row>
    <row r="398" ht="15">
      <c r="A398" s="302"/>
    </row>
    <row r="399" ht="15">
      <c r="A399" s="302"/>
    </row>
    <row r="400" ht="15">
      <c r="A400" s="302"/>
    </row>
    <row r="401" ht="15">
      <c r="A401" s="302"/>
    </row>
    <row r="402" ht="15">
      <c r="A402" s="302"/>
    </row>
    <row r="403" ht="15">
      <c r="A403" s="302"/>
    </row>
    <row r="404" ht="15">
      <c r="A404" s="302"/>
    </row>
    <row r="405" ht="15">
      <c r="A405" s="302"/>
    </row>
    <row r="406" ht="15">
      <c r="A406" s="302"/>
    </row>
    <row r="407" ht="15">
      <c r="A407" s="302"/>
    </row>
    <row r="408" ht="15">
      <c r="A408" s="302"/>
    </row>
    <row r="409" ht="15">
      <c r="A409" s="302"/>
    </row>
    <row r="410" ht="15">
      <c r="A410" s="302"/>
    </row>
    <row r="411" ht="15">
      <c r="A411" s="302"/>
    </row>
    <row r="412" ht="15">
      <c r="A412" s="302"/>
    </row>
    <row r="413" ht="15">
      <c r="A413" s="302"/>
    </row>
    <row r="414" ht="15">
      <c r="A414" s="302"/>
    </row>
    <row r="415" ht="15">
      <c r="A415" s="302"/>
    </row>
    <row r="416" ht="15">
      <c r="A416" s="302"/>
    </row>
    <row r="417" ht="15">
      <c r="A417" s="302"/>
    </row>
    <row r="418" ht="15">
      <c r="A418" s="302"/>
    </row>
    <row r="419" ht="15">
      <c r="A419" s="302"/>
    </row>
    <row r="420" ht="15">
      <c r="A420" s="302"/>
    </row>
    <row r="421" ht="15">
      <c r="A421" s="302"/>
    </row>
    <row r="422" ht="15">
      <c r="A422" s="302"/>
    </row>
    <row r="423" ht="15">
      <c r="A423" s="302"/>
    </row>
    <row r="424" ht="15">
      <c r="A424" s="302"/>
    </row>
    <row r="425" ht="15">
      <c r="A425" s="302"/>
    </row>
    <row r="426" ht="15">
      <c r="A426" s="302"/>
    </row>
    <row r="427" ht="15">
      <c r="A427" s="302"/>
    </row>
    <row r="428" ht="15">
      <c r="A428" s="302"/>
    </row>
    <row r="429" ht="15">
      <c r="A429" s="302"/>
    </row>
    <row r="430" ht="15">
      <c r="A430" s="302"/>
    </row>
    <row r="431" ht="15">
      <c r="A431" s="302"/>
    </row>
    <row r="432" ht="15">
      <c r="A432" s="302"/>
    </row>
    <row r="433" ht="15">
      <c r="A433" s="302"/>
    </row>
    <row r="434" ht="15">
      <c r="A434" s="302"/>
    </row>
    <row r="435" ht="15">
      <c r="A435" s="302"/>
    </row>
    <row r="436" ht="15">
      <c r="A436" s="302"/>
    </row>
    <row r="437" ht="15">
      <c r="A437" s="302"/>
    </row>
    <row r="438" ht="15">
      <c r="A438" s="302"/>
    </row>
    <row r="439" ht="15">
      <c r="A439" s="302"/>
    </row>
  </sheetData>
  <sheetProtection password="ED2E" sheet="1"/>
  <printOptions/>
  <pageMargins left="0.75" right="0.75" top="1" bottom="1" header="0" footer="0"/>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codeName="List21">
    <tabColor indexed="43"/>
  </sheetPr>
  <dimension ref="A1:K108"/>
  <sheetViews>
    <sheetView zoomScalePageLayoutView="0" workbookViewId="0" topLeftCell="A1">
      <selection activeCell="A2" sqref="A2"/>
    </sheetView>
  </sheetViews>
  <sheetFormatPr defaultColWidth="9.00390625" defaultRowHeight="12.75"/>
  <cols>
    <col min="1" max="1" width="54.375" style="312" customWidth="1"/>
    <col min="2" max="2" width="27.125" style="312" customWidth="1"/>
    <col min="3" max="3" width="10.00390625" style="312" customWidth="1"/>
    <col min="4" max="4" width="11.00390625" style="312" customWidth="1"/>
    <col min="5" max="5" width="19.875" style="312" customWidth="1"/>
    <col min="6" max="6" width="11.625" style="312" customWidth="1"/>
    <col min="7" max="7" width="29.375" style="312" customWidth="1"/>
    <col min="8" max="8" width="24.625" style="312" customWidth="1"/>
    <col min="9" max="9" width="14.00390625" style="312" customWidth="1"/>
    <col min="10" max="10" width="8.00390625" style="312" customWidth="1"/>
    <col min="11" max="16384" width="9.125" style="312" customWidth="1"/>
  </cols>
  <sheetData>
    <row r="1" spans="1:10" s="308" customFormat="1" ht="12.75">
      <c r="A1" s="315" t="s">
        <v>18</v>
      </c>
      <c r="B1" s="315" t="s">
        <v>693</v>
      </c>
      <c r="C1" s="315" t="s">
        <v>694</v>
      </c>
      <c r="D1" s="315" t="s">
        <v>695</v>
      </c>
      <c r="E1" s="315" t="s">
        <v>696</v>
      </c>
      <c r="F1" s="315" t="s">
        <v>697</v>
      </c>
      <c r="G1" s="315" t="s">
        <v>698</v>
      </c>
      <c r="H1" s="315" t="s">
        <v>699</v>
      </c>
      <c r="I1" s="315" t="s">
        <v>700</v>
      </c>
      <c r="J1" s="316"/>
    </row>
    <row r="2" spans="1:10" s="309" customFormat="1" ht="15">
      <c r="A2" s="317"/>
      <c r="B2" s="317"/>
      <c r="C2" s="317"/>
      <c r="D2" s="317"/>
      <c r="E2" s="317"/>
      <c r="F2" s="317"/>
      <c r="G2" s="317"/>
      <c r="H2" s="317"/>
      <c r="I2" s="317"/>
      <c r="J2" s="317"/>
    </row>
    <row r="3" spans="1:10" s="309" customFormat="1" ht="30">
      <c r="A3" s="318" t="s">
        <v>701</v>
      </c>
      <c r="B3" s="318" t="s">
        <v>702</v>
      </c>
      <c r="C3" s="319">
        <v>9226</v>
      </c>
      <c r="D3" s="318" t="s">
        <v>601</v>
      </c>
      <c r="E3" s="319">
        <v>39046923</v>
      </c>
      <c r="F3" s="318" t="s">
        <v>703</v>
      </c>
      <c r="G3" s="318" t="s">
        <v>704</v>
      </c>
      <c r="H3" s="318" t="s">
        <v>705</v>
      </c>
      <c r="I3" s="318" t="s">
        <v>706</v>
      </c>
      <c r="J3" s="319">
        <v>68</v>
      </c>
    </row>
    <row r="4" spans="1:10" s="308" customFormat="1" ht="30">
      <c r="A4" s="320" t="s">
        <v>707</v>
      </c>
      <c r="B4" s="320" t="s">
        <v>708</v>
      </c>
      <c r="C4" s="321">
        <v>9220</v>
      </c>
      <c r="D4" s="320" t="s">
        <v>614</v>
      </c>
      <c r="E4" s="321">
        <v>87430401</v>
      </c>
      <c r="F4" s="320" t="s">
        <v>709</v>
      </c>
      <c r="G4" s="320" t="s">
        <v>710</v>
      </c>
      <c r="H4" s="320" t="s">
        <v>711</v>
      </c>
      <c r="I4" s="320" t="s">
        <v>712</v>
      </c>
      <c r="J4" s="321">
        <v>188</v>
      </c>
    </row>
    <row r="5" spans="1:10" s="308" customFormat="1" ht="15">
      <c r="A5" s="320" t="s">
        <v>713</v>
      </c>
      <c r="B5" s="320" t="s">
        <v>714</v>
      </c>
      <c r="C5" s="321">
        <v>2205</v>
      </c>
      <c r="D5" s="320" t="s">
        <v>715</v>
      </c>
      <c r="E5" s="321">
        <v>17124328</v>
      </c>
      <c r="F5" s="320" t="s">
        <v>161</v>
      </c>
      <c r="G5" s="320" t="s">
        <v>161</v>
      </c>
      <c r="H5" s="320" t="s">
        <v>161</v>
      </c>
      <c r="I5" s="320" t="s">
        <v>161</v>
      </c>
      <c r="J5" s="321">
        <v>197</v>
      </c>
    </row>
    <row r="6" spans="1:10" s="308" customFormat="1" ht="45">
      <c r="A6" s="320" t="s">
        <v>716</v>
      </c>
      <c r="B6" s="320" t="s">
        <v>717</v>
      </c>
      <c r="C6" s="321">
        <v>1352</v>
      </c>
      <c r="D6" s="320" t="s">
        <v>718</v>
      </c>
      <c r="E6" s="321">
        <v>22513434</v>
      </c>
      <c r="F6" s="320" t="s">
        <v>719</v>
      </c>
      <c r="G6" s="320" t="s">
        <v>720</v>
      </c>
      <c r="H6" s="320" t="s">
        <v>721</v>
      </c>
      <c r="I6" s="320" t="s">
        <v>722</v>
      </c>
      <c r="J6" s="321">
        <v>102</v>
      </c>
    </row>
    <row r="7" spans="1:10" s="308" customFormat="1" ht="30">
      <c r="A7" s="320" t="s">
        <v>723</v>
      </c>
      <c r="B7" s="320" t="s">
        <v>724</v>
      </c>
      <c r="C7" s="321">
        <v>2370</v>
      </c>
      <c r="D7" s="320" t="s">
        <v>652</v>
      </c>
      <c r="E7" s="321">
        <v>72013257</v>
      </c>
      <c r="F7" s="320" t="s">
        <v>725</v>
      </c>
      <c r="G7" s="320" t="s">
        <v>726</v>
      </c>
      <c r="H7" s="320" t="s">
        <v>727</v>
      </c>
      <c r="I7" s="320" t="s">
        <v>728</v>
      </c>
      <c r="J7" s="321">
        <v>18</v>
      </c>
    </row>
    <row r="8" spans="1:10" s="308" customFormat="1" ht="30">
      <c r="A8" s="320" t="s">
        <v>729</v>
      </c>
      <c r="B8" s="320" t="s">
        <v>730</v>
      </c>
      <c r="C8" s="321">
        <v>1290</v>
      </c>
      <c r="D8" s="320" t="s">
        <v>675</v>
      </c>
      <c r="E8" s="321">
        <v>65119037</v>
      </c>
      <c r="F8" s="320" t="s">
        <v>731</v>
      </c>
      <c r="G8" s="320" t="s">
        <v>732</v>
      </c>
      <c r="H8" s="320" t="s">
        <v>733</v>
      </c>
      <c r="I8" s="320" t="s">
        <v>734</v>
      </c>
      <c r="J8" s="321">
        <v>8</v>
      </c>
    </row>
    <row r="9" spans="1:10" s="308" customFormat="1" ht="30">
      <c r="A9" s="320" t="s">
        <v>735</v>
      </c>
      <c r="B9" s="320" t="s">
        <v>736</v>
      </c>
      <c r="C9" s="321">
        <v>1330</v>
      </c>
      <c r="D9" s="320" t="s">
        <v>569</v>
      </c>
      <c r="E9" s="321">
        <v>10626271</v>
      </c>
      <c r="F9" s="320" t="s">
        <v>737</v>
      </c>
      <c r="G9" s="320" t="s">
        <v>738</v>
      </c>
      <c r="H9" s="320" t="s">
        <v>739</v>
      </c>
      <c r="I9" s="320" t="s">
        <v>161</v>
      </c>
      <c r="J9" s="321">
        <v>12</v>
      </c>
    </row>
    <row r="10" spans="1:10" s="310" customFormat="1" ht="45">
      <c r="A10" s="320" t="s">
        <v>740</v>
      </c>
      <c r="B10" s="320" t="s">
        <v>741</v>
      </c>
      <c r="C10" s="321">
        <v>1310</v>
      </c>
      <c r="D10" s="320" t="s">
        <v>682</v>
      </c>
      <c r="E10" s="321">
        <v>81322496</v>
      </c>
      <c r="F10" s="320" t="s">
        <v>742</v>
      </c>
      <c r="G10" s="320" t="s">
        <v>743</v>
      </c>
      <c r="H10" s="320" t="s">
        <v>744</v>
      </c>
      <c r="I10" s="320" t="s">
        <v>745</v>
      </c>
      <c r="J10" s="321">
        <v>9</v>
      </c>
    </row>
    <row r="11" spans="1:10" s="310" customFormat="1" ht="60">
      <c r="A11" s="320" t="s">
        <v>746</v>
      </c>
      <c r="B11" s="320" t="s">
        <v>747</v>
      </c>
      <c r="C11" s="321">
        <v>2390</v>
      </c>
      <c r="D11" s="320" t="s">
        <v>666</v>
      </c>
      <c r="E11" s="321">
        <v>23002107</v>
      </c>
      <c r="F11" s="320" t="s">
        <v>748</v>
      </c>
      <c r="G11" s="320" t="s">
        <v>749</v>
      </c>
      <c r="H11" s="320" t="s">
        <v>750</v>
      </c>
      <c r="I11" s="320" t="s">
        <v>751</v>
      </c>
      <c r="J11" s="321">
        <v>23</v>
      </c>
    </row>
    <row r="12" spans="1:10" s="310" customFormat="1" ht="30">
      <c r="A12" s="320" t="s">
        <v>752</v>
      </c>
      <c r="B12" s="320" t="s">
        <v>753</v>
      </c>
      <c r="C12" s="321">
        <v>1230</v>
      </c>
      <c r="D12" s="320" t="s">
        <v>754</v>
      </c>
      <c r="E12" s="321">
        <v>54471656</v>
      </c>
      <c r="F12" s="320" t="s">
        <v>755</v>
      </c>
      <c r="G12" s="320" t="s">
        <v>756</v>
      </c>
      <c r="H12" s="320" t="s">
        <v>757</v>
      </c>
      <c r="I12" s="320" t="s">
        <v>758</v>
      </c>
      <c r="J12" s="321">
        <v>2</v>
      </c>
    </row>
    <row r="13" spans="1:10" s="310" customFormat="1" ht="45">
      <c r="A13" s="320" t="s">
        <v>759</v>
      </c>
      <c r="B13" s="320" t="s">
        <v>760</v>
      </c>
      <c r="C13" s="321">
        <v>2360</v>
      </c>
      <c r="D13" s="320" t="s">
        <v>656</v>
      </c>
      <c r="E13" s="321">
        <v>64562999</v>
      </c>
      <c r="F13" s="320" t="s">
        <v>761</v>
      </c>
      <c r="G13" s="320" t="s">
        <v>762</v>
      </c>
      <c r="H13" s="320" t="s">
        <v>763</v>
      </c>
      <c r="I13" s="320" t="s">
        <v>764</v>
      </c>
      <c r="J13" s="321">
        <v>14</v>
      </c>
    </row>
    <row r="14" spans="1:10" s="310" customFormat="1" ht="15">
      <c r="A14" s="320" t="s">
        <v>765</v>
      </c>
      <c r="B14" s="320" t="s">
        <v>766</v>
      </c>
      <c r="C14" s="321">
        <v>9204</v>
      </c>
      <c r="D14" s="320" t="s">
        <v>767</v>
      </c>
      <c r="E14" s="321">
        <v>15702138</v>
      </c>
      <c r="F14" s="320" t="s">
        <v>161</v>
      </c>
      <c r="G14" s="320" t="s">
        <v>161</v>
      </c>
      <c r="H14" s="320" t="s">
        <v>161</v>
      </c>
      <c r="I14" s="320" t="s">
        <v>161</v>
      </c>
      <c r="J14" s="321">
        <v>154</v>
      </c>
    </row>
    <row r="15" spans="1:10" s="310" customFormat="1" ht="60">
      <c r="A15" s="320" t="s">
        <v>768</v>
      </c>
      <c r="B15" s="320" t="s">
        <v>769</v>
      </c>
      <c r="C15" s="321">
        <v>3310</v>
      </c>
      <c r="D15" s="320" t="s">
        <v>770</v>
      </c>
      <c r="E15" s="321">
        <v>94086362</v>
      </c>
      <c r="F15" s="320" t="s">
        <v>771</v>
      </c>
      <c r="G15" s="320" t="s">
        <v>772</v>
      </c>
      <c r="H15" s="320" t="s">
        <v>773</v>
      </c>
      <c r="I15" s="320" t="s">
        <v>774</v>
      </c>
      <c r="J15" s="321">
        <v>26</v>
      </c>
    </row>
    <row r="16" spans="1:10" s="310" customFormat="1" ht="45">
      <c r="A16" s="320" t="s">
        <v>775</v>
      </c>
      <c r="B16" s="320" t="s">
        <v>776</v>
      </c>
      <c r="C16" s="321">
        <v>6000</v>
      </c>
      <c r="D16" s="320" t="s">
        <v>570</v>
      </c>
      <c r="E16" s="321">
        <v>32375204</v>
      </c>
      <c r="F16" s="320" t="s">
        <v>777</v>
      </c>
      <c r="G16" s="320" t="s">
        <v>778</v>
      </c>
      <c r="H16" s="320" t="s">
        <v>779</v>
      </c>
      <c r="I16" s="320" t="s">
        <v>780</v>
      </c>
      <c r="J16" s="321">
        <v>51</v>
      </c>
    </row>
    <row r="17" spans="1:10" s="310" customFormat="1" ht="15">
      <c r="A17" s="320" t="s">
        <v>781</v>
      </c>
      <c r="B17" s="320" t="s">
        <v>782</v>
      </c>
      <c r="C17" s="321">
        <v>8250</v>
      </c>
      <c r="D17" s="320" t="s">
        <v>625</v>
      </c>
      <c r="E17" s="321">
        <v>21101906</v>
      </c>
      <c r="F17" s="320" t="s">
        <v>783</v>
      </c>
      <c r="G17" s="320" t="s">
        <v>161</v>
      </c>
      <c r="H17" s="320" t="s">
        <v>161</v>
      </c>
      <c r="I17" s="320" t="s">
        <v>161</v>
      </c>
      <c r="J17" s="321">
        <v>199</v>
      </c>
    </row>
    <row r="18" spans="1:10" s="310" customFormat="1" ht="45">
      <c r="A18" s="320" t="s">
        <v>784</v>
      </c>
      <c r="B18" s="320" t="s">
        <v>785</v>
      </c>
      <c r="C18" s="321">
        <v>1380</v>
      </c>
      <c r="D18" s="320" t="s">
        <v>665</v>
      </c>
      <c r="E18" s="321">
        <v>77038037</v>
      </c>
      <c r="F18" s="320" t="s">
        <v>786</v>
      </c>
      <c r="G18" s="320" t="s">
        <v>787</v>
      </c>
      <c r="H18" s="320" t="s">
        <v>788</v>
      </c>
      <c r="I18" s="320" t="s">
        <v>789</v>
      </c>
      <c r="J18" s="321">
        <v>11</v>
      </c>
    </row>
    <row r="19" spans="1:10" s="310" customFormat="1" ht="45">
      <c r="A19" s="320" t="s">
        <v>790</v>
      </c>
      <c r="B19" s="320" t="s">
        <v>791</v>
      </c>
      <c r="C19" s="321">
        <v>8340</v>
      </c>
      <c r="D19" s="320" t="s">
        <v>792</v>
      </c>
      <c r="E19" s="321">
        <v>66111889</v>
      </c>
      <c r="F19" s="320" t="s">
        <v>793</v>
      </c>
      <c r="G19" s="320" t="s">
        <v>794</v>
      </c>
      <c r="H19" s="320" t="s">
        <v>795</v>
      </c>
      <c r="I19" s="320" t="s">
        <v>796</v>
      </c>
      <c r="J19" s="321">
        <v>57</v>
      </c>
    </row>
    <row r="20" spans="1:10" s="310" customFormat="1" ht="60">
      <c r="A20" s="320" t="s">
        <v>797</v>
      </c>
      <c r="B20" s="320" t="s">
        <v>798</v>
      </c>
      <c r="C20" s="321">
        <v>3330</v>
      </c>
      <c r="D20" s="320" t="s">
        <v>590</v>
      </c>
      <c r="E20" s="321">
        <v>25344650</v>
      </c>
      <c r="F20" s="320" t="s">
        <v>799</v>
      </c>
      <c r="G20" s="320" t="s">
        <v>800</v>
      </c>
      <c r="H20" s="320" t="s">
        <v>801</v>
      </c>
      <c r="I20" s="320" t="s">
        <v>802</v>
      </c>
      <c r="J20" s="321">
        <v>24</v>
      </c>
    </row>
    <row r="21" spans="1:10" s="310" customFormat="1" ht="45">
      <c r="A21" s="320" t="s">
        <v>803</v>
      </c>
      <c r="B21" s="320" t="s">
        <v>804</v>
      </c>
      <c r="C21" s="321">
        <v>8290</v>
      </c>
      <c r="D21" s="320" t="s">
        <v>659</v>
      </c>
      <c r="E21" s="321">
        <v>90581121</v>
      </c>
      <c r="F21" s="320" t="s">
        <v>805</v>
      </c>
      <c r="G21" s="320" t="s">
        <v>806</v>
      </c>
      <c r="H21" s="320" t="s">
        <v>807</v>
      </c>
      <c r="I21" s="320" t="s">
        <v>808</v>
      </c>
      <c r="J21" s="321">
        <v>56</v>
      </c>
    </row>
    <row r="22" spans="1:10" s="310" customFormat="1" ht="30">
      <c r="A22" s="320" t="s">
        <v>809</v>
      </c>
      <c r="B22" s="320" t="s">
        <v>810</v>
      </c>
      <c r="C22" s="321">
        <v>6250</v>
      </c>
      <c r="D22" s="320" t="s">
        <v>607</v>
      </c>
      <c r="E22" s="321">
        <v>37819127</v>
      </c>
      <c r="F22" s="320" t="s">
        <v>811</v>
      </c>
      <c r="G22" s="320" t="s">
        <v>812</v>
      </c>
      <c r="H22" s="320" t="s">
        <v>813</v>
      </c>
      <c r="I22" s="320" t="s">
        <v>814</v>
      </c>
      <c r="J22" s="321">
        <v>49</v>
      </c>
    </row>
    <row r="23" spans="1:10" s="310" customFormat="1" ht="30">
      <c r="A23" s="320" t="s">
        <v>815</v>
      </c>
      <c r="B23" s="320" t="s">
        <v>816</v>
      </c>
      <c r="C23" s="321">
        <v>6310</v>
      </c>
      <c r="D23" s="320" t="s">
        <v>817</v>
      </c>
      <c r="E23" s="321">
        <v>70981515</v>
      </c>
      <c r="F23" s="320" t="s">
        <v>818</v>
      </c>
      <c r="G23" s="320" t="s">
        <v>819</v>
      </c>
      <c r="H23" s="320" t="s">
        <v>820</v>
      </c>
      <c r="I23" s="320" t="s">
        <v>821</v>
      </c>
      <c r="J23" s="321">
        <v>47</v>
      </c>
    </row>
    <row r="24" spans="1:10" s="310" customFormat="1" ht="30">
      <c r="A24" s="320" t="s">
        <v>822</v>
      </c>
      <c r="B24" s="320" t="s">
        <v>823</v>
      </c>
      <c r="C24" s="321">
        <v>3270</v>
      </c>
      <c r="D24" s="320" t="s">
        <v>824</v>
      </c>
      <c r="E24" s="321">
        <v>48279242</v>
      </c>
      <c r="F24" s="320" t="s">
        <v>825</v>
      </c>
      <c r="G24" s="320" t="s">
        <v>826</v>
      </c>
      <c r="H24" s="320" t="s">
        <v>827</v>
      </c>
      <c r="I24" s="320" t="s">
        <v>828</v>
      </c>
      <c r="J24" s="321">
        <v>112</v>
      </c>
    </row>
    <row r="25" spans="1:10" s="310" customFormat="1" ht="45">
      <c r="A25" s="320" t="s">
        <v>829</v>
      </c>
      <c r="B25" s="320" t="s">
        <v>830</v>
      </c>
      <c r="C25" s="321">
        <v>1433</v>
      </c>
      <c r="D25" s="320" t="s">
        <v>685</v>
      </c>
      <c r="E25" s="321">
        <v>30080070</v>
      </c>
      <c r="F25" s="320" t="s">
        <v>831</v>
      </c>
      <c r="G25" s="320" t="s">
        <v>832</v>
      </c>
      <c r="H25" s="320" t="s">
        <v>833</v>
      </c>
      <c r="I25" s="320" t="s">
        <v>834</v>
      </c>
      <c r="J25" s="321">
        <v>55</v>
      </c>
    </row>
    <row r="26" spans="1:10" s="310" customFormat="1" ht="30">
      <c r="A26" s="320" t="s">
        <v>835</v>
      </c>
      <c r="B26" s="320" t="s">
        <v>836</v>
      </c>
      <c r="C26" s="321">
        <v>2380</v>
      </c>
      <c r="D26" s="320" t="s">
        <v>639</v>
      </c>
      <c r="E26" s="321">
        <v>53440978</v>
      </c>
      <c r="F26" s="320" t="s">
        <v>837</v>
      </c>
      <c r="G26" s="320" t="s">
        <v>838</v>
      </c>
      <c r="H26" s="320" t="s">
        <v>839</v>
      </c>
      <c r="I26" s="320" t="s">
        <v>840</v>
      </c>
      <c r="J26" s="321">
        <v>16</v>
      </c>
    </row>
    <row r="27" spans="1:10" s="310" customFormat="1" ht="45">
      <c r="A27" s="320" t="s">
        <v>841</v>
      </c>
      <c r="B27" s="320" t="s">
        <v>842</v>
      </c>
      <c r="C27" s="321">
        <v>1420</v>
      </c>
      <c r="D27" s="320" t="s">
        <v>628</v>
      </c>
      <c r="E27" s="321">
        <v>40870057</v>
      </c>
      <c r="F27" s="320" t="s">
        <v>843</v>
      </c>
      <c r="G27" s="320" t="s">
        <v>844</v>
      </c>
      <c r="H27" s="320" t="s">
        <v>845</v>
      </c>
      <c r="I27" s="320" t="s">
        <v>846</v>
      </c>
      <c r="J27" s="321">
        <v>1</v>
      </c>
    </row>
    <row r="28" spans="1:10" s="310" customFormat="1" ht="60">
      <c r="A28" s="320" t="s">
        <v>847</v>
      </c>
      <c r="B28" s="320" t="s">
        <v>848</v>
      </c>
      <c r="C28" s="321">
        <v>1217</v>
      </c>
      <c r="D28" s="320" t="s">
        <v>849</v>
      </c>
      <c r="E28" s="321">
        <v>85158640</v>
      </c>
      <c r="F28" s="320" t="s">
        <v>850</v>
      </c>
      <c r="G28" s="320" t="s">
        <v>851</v>
      </c>
      <c r="H28" s="320" t="s">
        <v>852</v>
      </c>
      <c r="I28" s="320" t="s">
        <v>853</v>
      </c>
      <c r="J28" s="321">
        <v>139</v>
      </c>
    </row>
    <row r="29" spans="1:10" s="310" customFormat="1" ht="45">
      <c r="A29" s="320" t="s">
        <v>854</v>
      </c>
      <c r="B29" s="320" t="s">
        <v>855</v>
      </c>
      <c r="C29" s="321">
        <v>1410</v>
      </c>
      <c r="D29" s="320" t="s">
        <v>629</v>
      </c>
      <c r="E29" s="321">
        <v>82253536</v>
      </c>
      <c r="F29" s="320" t="s">
        <v>856</v>
      </c>
      <c r="G29" s="320" t="s">
        <v>857</v>
      </c>
      <c r="H29" s="320" t="s">
        <v>858</v>
      </c>
      <c r="I29" s="320" t="s">
        <v>859</v>
      </c>
      <c r="J29" s="321">
        <v>6</v>
      </c>
    </row>
    <row r="30" spans="1:10" s="310" customFormat="1" ht="60">
      <c r="A30" s="320" t="s">
        <v>860</v>
      </c>
      <c r="B30" s="320" t="s">
        <v>861</v>
      </c>
      <c r="C30" s="321">
        <v>1360</v>
      </c>
      <c r="D30" s="320" t="s">
        <v>862</v>
      </c>
      <c r="E30" s="321">
        <v>75879611</v>
      </c>
      <c r="F30" s="320" t="s">
        <v>863</v>
      </c>
      <c r="G30" s="320" t="s">
        <v>864</v>
      </c>
      <c r="H30" s="320" t="s">
        <v>865</v>
      </c>
      <c r="I30" s="320" t="s">
        <v>866</v>
      </c>
      <c r="J30" s="321">
        <v>3</v>
      </c>
    </row>
    <row r="31" spans="1:10" s="310" customFormat="1" ht="30">
      <c r="A31" s="320" t="s">
        <v>867</v>
      </c>
      <c r="B31" s="320" t="s">
        <v>868</v>
      </c>
      <c r="C31" s="321">
        <v>1270</v>
      </c>
      <c r="D31" s="320" t="s">
        <v>605</v>
      </c>
      <c r="E31" s="321">
        <v>84245956</v>
      </c>
      <c r="F31" s="320" t="s">
        <v>161</v>
      </c>
      <c r="G31" s="320" t="s">
        <v>869</v>
      </c>
      <c r="H31" s="320" t="s">
        <v>870</v>
      </c>
      <c r="I31" s="320" t="s">
        <v>161</v>
      </c>
      <c r="J31" s="321">
        <v>10</v>
      </c>
    </row>
    <row r="32" spans="1:10" s="310" customFormat="1" ht="30">
      <c r="A32" s="320" t="s">
        <v>871</v>
      </c>
      <c r="B32" s="320" t="s">
        <v>872</v>
      </c>
      <c r="C32" s="321">
        <v>6230</v>
      </c>
      <c r="D32" s="320" t="s">
        <v>577</v>
      </c>
      <c r="E32" s="321">
        <v>17322057</v>
      </c>
      <c r="F32" s="320" t="s">
        <v>161</v>
      </c>
      <c r="G32" s="320" t="s">
        <v>161</v>
      </c>
      <c r="H32" s="320" t="s">
        <v>161</v>
      </c>
      <c r="I32" s="320" t="s">
        <v>161</v>
      </c>
      <c r="J32" s="321">
        <v>48</v>
      </c>
    </row>
    <row r="33" spans="1:11" ht="45">
      <c r="A33" s="320" t="s">
        <v>873</v>
      </c>
      <c r="B33" s="320" t="s">
        <v>874</v>
      </c>
      <c r="C33" s="321">
        <v>6330</v>
      </c>
      <c r="D33" s="320" t="s">
        <v>587</v>
      </c>
      <c r="E33" s="321">
        <v>73819174</v>
      </c>
      <c r="F33" s="320" t="s">
        <v>875</v>
      </c>
      <c r="G33" s="320" t="s">
        <v>876</v>
      </c>
      <c r="H33" s="320" t="s">
        <v>877</v>
      </c>
      <c r="I33" s="320" t="s">
        <v>878</v>
      </c>
      <c r="J33" s="321">
        <v>52</v>
      </c>
      <c r="K33" s="311"/>
    </row>
    <row r="34" spans="1:11" ht="30">
      <c r="A34" s="320" t="s">
        <v>879</v>
      </c>
      <c r="B34" s="320" t="s">
        <v>880</v>
      </c>
      <c r="C34" s="321">
        <v>9240</v>
      </c>
      <c r="D34" s="320" t="s">
        <v>631</v>
      </c>
      <c r="E34" s="321">
        <v>34813144</v>
      </c>
      <c r="F34" s="320" t="s">
        <v>881</v>
      </c>
      <c r="G34" s="320" t="s">
        <v>882</v>
      </c>
      <c r="H34" s="320" t="s">
        <v>883</v>
      </c>
      <c r="I34" s="320" t="s">
        <v>884</v>
      </c>
      <c r="J34" s="321">
        <v>186</v>
      </c>
      <c r="K34" s="311"/>
    </row>
    <row r="35" spans="1:11" ht="90">
      <c r="A35" s="320" t="s">
        <v>885</v>
      </c>
      <c r="B35" s="320" t="s">
        <v>886</v>
      </c>
      <c r="C35" s="321">
        <v>1000</v>
      </c>
      <c r="D35" s="320" t="s">
        <v>887</v>
      </c>
      <c r="E35" s="321">
        <v>64520463</v>
      </c>
      <c r="F35" s="320" t="s">
        <v>888</v>
      </c>
      <c r="G35" s="320" t="s">
        <v>889</v>
      </c>
      <c r="H35" s="320" t="s">
        <v>890</v>
      </c>
      <c r="I35" s="320" t="s">
        <v>891</v>
      </c>
      <c r="J35" s="321">
        <v>13</v>
      </c>
      <c r="K35" s="311"/>
    </row>
    <row r="36" spans="1:11" ht="45">
      <c r="A36" s="320" t="s">
        <v>892</v>
      </c>
      <c r="B36" s="320" t="s">
        <v>893</v>
      </c>
      <c r="C36" s="321">
        <v>4270</v>
      </c>
      <c r="D36" s="320" t="s">
        <v>568</v>
      </c>
      <c r="E36" s="321">
        <v>67496717</v>
      </c>
      <c r="F36" s="320" t="s">
        <v>894</v>
      </c>
      <c r="G36" s="320" t="s">
        <v>895</v>
      </c>
      <c r="H36" s="320" t="s">
        <v>896</v>
      </c>
      <c r="I36" s="320" t="s">
        <v>897</v>
      </c>
      <c r="J36" s="321">
        <v>36</v>
      </c>
      <c r="K36" s="311"/>
    </row>
    <row r="37" spans="1:11" ht="75">
      <c r="A37" s="320" t="s">
        <v>898</v>
      </c>
      <c r="B37" s="320"/>
      <c r="C37" s="321">
        <v>3230</v>
      </c>
      <c r="D37" s="320" t="s">
        <v>660</v>
      </c>
      <c r="E37" s="321">
        <v>54691877</v>
      </c>
      <c r="F37" s="320" t="s">
        <v>899</v>
      </c>
      <c r="G37" s="320" t="s">
        <v>900</v>
      </c>
      <c r="H37" s="320" t="s">
        <v>901</v>
      </c>
      <c r="I37" s="320" t="s">
        <v>902</v>
      </c>
      <c r="J37" s="321">
        <v>27</v>
      </c>
      <c r="K37" s="311"/>
    </row>
    <row r="38" spans="1:11" ht="45">
      <c r="A38" s="320" t="s">
        <v>903</v>
      </c>
      <c r="B38" s="320" t="s">
        <v>904</v>
      </c>
      <c r="C38" s="321">
        <v>3210</v>
      </c>
      <c r="D38" s="320" t="s">
        <v>674</v>
      </c>
      <c r="E38" s="321">
        <v>85452360</v>
      </c>
      <c r="F38" s="320" t="s">
        <v>905</v>
      </c>
      <c r="G38" s="320" t="s">
        <v>906</v>
      </c>
      <c r="H38" s="320" t="s">
        <v>907</v>
      </c>
      <c r="I38" s="320" t="s">
        <v>908</v>
      </c>
      <c r="J38" s="321">
        <v>21</v>
      </c>
      <c r="K38" s="311"/>
    </row>
    <row r="39" spans="1:11" ht="30">
      <c r="A39" s="320" t="s">
        <v>909</v>
      </c>
      <c r="B39" s="320" t="s">
        <v>910</v>
      </c>
      <c r="C39" s="321">
        <v>9231</v>
      </c>
      <c r="D39" s="320" t="s">
        <v>911</v>
      </c>
      <c r="E39" s="321">
        <v>32876858</v>
      </c>
      <c r="F39" s="320" t="s">
        <v>912</v>
      </c>
      <c r="G39" s="320" t="s">
        <v>913</v>
      </c>
      <c r="H39" s="320" t="s">
        <v>914</v>
      </c>
      <c r="I39" s="320" t="s">
        <v>161</v>
      </c>
      <c r="J39" s="321">
        <v>193</v>
      </c>
      <c r="K39" s="311"/>
    </row>
    <row r="40" spans="1:11" ht="45">
      <c r="A40" s="320" t="s">
        <v>915</v>
      </c>
      <c r="B40" s="320"/>
      <c r="C40" s="321">
        <v>5280</v>
      </c>
      <c r="D40" s="320" t="s">
        <v>668</v>
      </c>
      <c r="E40" s="321">
        <v>13286218</v>
      </c>
      <c r="F40" s="320" t="s">
        <v>916</v>
      </c>
      <c r="G40" s="320" t="s">
        <v>917</v>
      </c>
      <c r="H40" s="320" t="s">
        <v>918</v>
      </c>
      <c r="I40" s="320" t="s">
        <v>919</v>
      </c>
      <c r="J40" s="321">
        <v>45</v>
      </c>
      <c r="K40" s="311"/>
    </row>
    <row r="41" spans="1:11" ht="45">
      <c r="A41" s="320" t="s">
        <v>920</v>
      </c>
      <c r="B41" s="320"/>
      <c r="C41" s="321">
        <v>3342</v>
      </c>
      <c r="D41" s="320" t="s">
        <v>921</v>
      </c>
      <c r="E41" s="321">
        <v>43444954</v>
      </c>
      <c r="F41" s="320" t="s">
        <v>922</v>
      </c>
      <c r="G41" s="320" t="s">
        <v>923</v>
      </c>
      <c r="H41" s="320" t="s">
        <v>924</v>
      </c>
      <c r="I41" s="320" t="s">
        <v>925</v>
      </c>
      <c r="J41" s="321">
        <v>29</v>
      </c>
      <c r="K41" s="311"/>
    </row>
    <row r="42" spans="1:11" ht="45">
      <c r="A42" s="320" t="s">
        <v>926</v>
      </c>
      <c r="B42" s="320"/>
      <c r="C42" s="321">
        <v>4000</v>
      </c>
      <c r="D42" s="320" t="s">
        <v>927</v>
      </c>
      <c r="E42" s="321">
        <v>72495421</v>
      </c>
      <c r="F42" s="320" t="s">
        <v>928</v>
      </c>
      <c r="G42" s="320" t="s">
        <v>929</v>
      </c>
      <c r="H42" s="320" t="s">
        <v>930</v>
      </c>
      <c r="I42" s="320" t="s">
        <v>931</v>
      </c>
      <c r="J42" s="321">
        <v>40</v>
      </c>
      <c r="K42" s="311"/>
    </row>
    <row r="43" spans="1:11" ht="45">
      <c r="A43" s="320" t="s">
        <v>932</v>
      </c>
      <c r="B43" s="320"/>
      <c r="C43" s="321">
        <v>8330</v>
      </c>
      <c r="D43" s="320" t="s">
        <v>572</v>
      </c>
      <c r="E43" s="321">
        <v>38241528</v>
      </c>
      <c r="F43" s="320" t="s">
        <v>933</v>
      </c>
      <c r="G43" s="320" t="s">
        <v>934</v>
      </c>
      <c r="H43" s="320" t="s">
        <v>935</v>
      </c>
      <c r="I43" s="320" t="s">
        <v>936</v>
      </c>
      <c r="J43" s="321">
        <v>58</v>
      </c>
      <c r="K43" s="311"/>
    </row>
    <row r="44" spans="1:11" ht="15">
      <c r="A44" s="320" t="s">
        <v>937</v>
      </c>
      <c r="B44" s="320" t="s">
        <v>938</v>
      </c>
      <c r="C44" s="321">
        <v>2392</v>
      </c>
      <c r="D44" s="320" t="s">
        <v>627</v>
      </c>
      <c r="E44" s="321">
        <v>73310948</v>
      </c>
      <c r="F44" s="320" t="s">
        <v>161</v>
      </c>
      <c r="G44" s="320" t="s">
        <v>161</v>
      </c>
      <c r="H44" s="320" t="s">
        <v>161</v>
      </c>
      <c r="I44" s="320" t="s">
        <v>161</v>
      </c>
      <c r="J44" s="321">
        <v>109</v>
      </c>
      <c r="K44" s="311"/>
    </row>
    <row r="45" spans="1:11" ht="45">
      <c r="A45" s="320" t="s">
        <v>939</v>
      </c>
      <c r="B45" s="320"/>
      <c r="C45" s="321">
        <v>8000</v>
      </c>
      <c r="D45" s="320" t="s">
        <v>940</v>
      </c>
      <c r="E45" s="321">
        <v>13503766</v>
      </c>
      <c r="F45" s="320" t="s">
        <v>941</v>
      </c>
      <c r="G45" s="320" t="s">
        <v>942</v>
      </c>
      <c r="H45" s="320" t="s">
        <v>943</v>
      </c>
      <c r="I45" s="320" t="s">
        <v>944</v>
      </c>
      <c r="J45" s="321">
        <v>60</v>
      </c>
      <c r="K45" s="311"/>
    </row>
    <row r="46" spans="1:11" ht="45">
      <c r="A46" s="320" t="s">
        <v>945</v>
      </c>
      <c r="B46" s="320"/>
      <c r="C46" s="321">
        <v>9250</v>
      </c>
      <c r="D46" s="320" t="s">
        <v>684</v>
      </c>
      <c r="E46" s="321">
        <v>69673195</v>
      </c>
      <c r="F46" s="320" t="s">
        <v>946</v>
      </c>
      <c r="G46" s="320" t="s">
        <v>947</v>
      </c>
      <c r="H46" s="320" t="s">
        <v>948</v>
      </c>
      <c r="I46" s="320" t="s">
        <v>949</v>
      </c>
      <c r="J46" s="321">
        <v>141</v>
      </c>
      <c r="K46" s="311"/>
    </row>
    <row r="47" spans="1:11" ht="45">
      <c r="A47" s="320" t="s">
        <v>950</v>
      </c>
      <c r="B47" s="320"/>
      <c r="C47" s="321">
        <v>4240</v>
      </c>
      <c r="D47" s="320" t="s">
        <v>638</v>
      </c>
      <c r="E47" s="321">
        <v>98605275</v>
      </c>
      <c r="F47" s="320" t="s">
        <v>951</v>
      </c>
      <c r="G47" s="320" t="s">
        <v>952</v>
      </c>
      <c r="H47" s="320" t="s">
        <v>953</v>
      </c>
      <c r="I47" s="320" t="s">
        <v>954</v>
      </c>
      <c r="J47" s="321">
        <v>33</v>
      </c>
      <c r="K47" s="311"/>
    </row>
    <row r="48" spans="1:11" ht="30">
      <c r="A48" s="320" t="s">
        <v>955</v>
      </c>
      <c r="B48" s="320"/>
      <c r="C48" s="321">
        <v>2310</v>
      </c>
      <c r="D48" s="320" t="s">
        <v>623</v>
      </c>
      <c r="E48" s="321">
        <v>32621213</v>
      </c>
      <c r="F48" s="320" t="s">
        <v>956</v>
      </c>
      <c r="G48" s="320" t="s">
        <v>957</v>
      </c>
      <c r="H48" s="320" t="s">
        <v>958</v>
      </c>
      <c r="I48" s="320" t="s">
        <v>959</v>
      </c>
      <c r="J48" s="321">
        <v>22</v>
      </c>
      <c r="K48" s="311"/>
    </row>
    <row r="49" spans="1:11" ht="45">
      <c r="A49" s="320" t="s">
        <v>960</v>
      </c>
      <c r="B49" s="320" t="s">
        <v>961</v>
      </c>
      <c r="C49" s="321">
        <v>5220</v>
      </c>
      <c r="D49" s="320" t="s">
        <v>582</v>
      </c>
      <c r="E49" s="321">
        <v>97143499</v>
      </c>
      <c r="F49" s="320" t="s">
        <v>962</v>
      </c>
      <c r="G49" s="320" t="s">
        <v>963</v>
      </c>
      <c r="H49" s="320" t="s">
        <v>964</v>
      </c>
      <c r="I49" s="320" t="s">
        <v>965</v>
      </c>
      <c r="J49" s="321">
        <v>41</v>
      </c>
      <c r="K49" s="311"/>
    </row>
    <row r="50" spans="1:11" ht="45">
      <c r="A50" s="320" t="s">
        <v>966</v>
      </c>
      <c r="B50" s="320" t="s">
        <v>967</v>
      </c>
      <c r="C50" s="321">
        <v>8210</v>
      </c>
      <c r="D50" s="320" t="s">
        <v>583</v>
      </c>
      <c r="E50" s="321">
        <v>96907436</v>
      </c>
      <c r="F50" s="320" t="s">
        <v>161</v>
      </c>
      <c r="G50" s="320" t="s">
        <v>968</v>
      </c>
      <c r="H50" s="320" t="s">
        <v>969</v>
      </c>
      <c r="I50" s="320" t="s">
        <v>970</v>
      </c>
      <c r="J50" s="321">
        <v>54</v>
      </c>
      <c r="K50" s="311"/>
    </row>
    <row r="51" spans="1:11" ht="75">
      <c r="A51" s="320" t="s">
        <v>971</v>
      </c>
      <c r="B51" s="320" t="s">
        <v>972</v>
      </c>
      <c r="C51" s="321">
        <v>4290</v>
      </c>
      <c r="D51" s="320" t="s">
        <v>630</v>
      </c>
      <c r="E51" s="321">
        <v>45105138</v>
      </c>
      <c r="F51" s="320" t="s">
        <v>973</v>
      </c>
      <c r="G51" s="320" t="s">
        <v>974</v>
      </c>
      <c r="H51" s="320" t="s">
        <v>975</v>
      </c>
      <c r="I51" s="320" t="s">
        <v>976</v>
      </c>
      <c r="J51" s="321">
        <v>39</v>
      </c>
      <c r="K51" s="311"/>
    </row>
    <row r="52" spans="1:11" ht="15">
      <c r="A52" s="320" t="s">
        <v>977</v>
      </c>
      <c r="B52" s="320" t="s">
        <v>978</v>
      </c>
      <c r="C52" s="321">
        <v>3205</v>
      </c>
      <c r="D52" s="320" t="s">
        <v>979</v>
      </c>
      <c r="E52" s="321">
        <v>85712990</v>
      </c>
      <c r="F52" s="320" t="s">
        <v>161</v>
      </c>
      <c r="G52" s="320" t="s">
        <v>161</v>
      </c>
      <c r="H52" s="320" t="s">
        <v>161</v>
      </c>
      <c r="I52" s="320" t="s">
        <v>161</v>
      </c>
      <c r="J52" s="321">
        <v>125</v>
      </c>
      <c r="K52" s="311"/>
    </row>
    <row r="53" spans="1:11" ht="30">
      <c r="A53" s="320" t="s">
        <v>980</v>
      </c>
      <c r="B53" s="320" t="s">
        <v>981</v>
      </c>
      <c r="C53" s="321">
        <v>9000</v>
      </c>
      <c r="D53" s="320" t="s">
        <v>585</v>
      </c>
      <c r="E53" s="321">
        <v>61364576</v>
      </c>
      <c r="F53" s="320" t="s">
        <v>982</v>
      </c>
      <c r="G53" s="320" t="s">
        <v>983</v>
      </c>
      <c r="H53" s="320" t="s">
        <v>984</v>
      </c>
      <c r="I53" s="320" t="s">
        <v>985</v>
      </c>
      <c r="J53" s="321">
        <v>66</v>
      </c>
      <c r="K53" s="311"/>
    </row>
    <row r="54" spans="1:11" ht="45">
      <c r="A54" s="320" t="s">
        <v>986</v>
      </c>
      <c r="B54" s="320" t="s">
        <v>987</v>
      </c>
      <c r="C54" s="321">
        <v>4282</v>
      </c>
      <c r="D54" s="320" t="s">
        <v>988</v>
      </c>
      <c r="E54" s="321">
        <v>43632319</v>
      </c>
      <c r="F54" s="320" t="s">
        <v>161</v>
      </c>
      <c r="G54" s="320" t="s">
        <v>161</v>
      </c>
      <c r="H54" s="320" t="s">
        <v>161</v>
      </c>
      <c r="I54" s="320" t="s">
        <v>161</v>
      </c>
      <c r="J54" s="321">
        <v>37</v>
      </c>
      <c r="K54" s="311"/>
    </row>
    <row r="55" spans="1:11" ht="30">
      <c r="A55" s="320" t="s">
        <v>989</v>
      </c>
      <c r="B55" s="320" t="s">
        <v>990</v>
      </c>
      <c r="C55" s="321">
        <v>1241</v>
      </c>
      <c r="D55" s="320" t="s">
        <v>991</v>
      </c>
      <c r="E55" s="321">
        <v>96465883</v>
      </c>
      <c r="F55" s="320" t="s">
        <v>992</v>
      </c>
      <c r="G55" s="320" t="s">
        <v>993</v>
      </c>
      <c r="H55" s="320" t="s">
        <v>994</v>
      </c>
      <c r="I55" s="320" t="s">
        <v>995</v>
      </c>
      <c r="J55" s="321">
        <v>7</v>
      </c>
      <c r="K55" s="311"/>
    </row>
    <row r="56" spans="1:11" ht="45">
      <c r="A56" s="320" t="s">
        <v>996</v>
      </c>
      <c r="B56" s="320" t="s">
        <v>997</v>
      </c>
      <c r="C56" s="321">
        <v>1370</v>
      </c>
      <c r="D56" s="320" t="s">
        <v>678</v>
      </c>
      <c r="E56" s="321">
        <v>88743926</v>
      </c>
      <c r="F56" s="320" t="s">
        <v>998</v>
      </c>
      <c r="G56" s="320" t="s">
        <v>999</v>
      </c>
      <c r="H56" s="320" t="s">
        <v>1000</v>
      </c>
      <c r="I56" s="320" t="s">
        <v>1001</v>
      </c>
      <c r="J56" s="321">
        <v>5</v>
      </c>
      <c r="K56" s="311"/>
    </row>
    <row r="57" spans="1:11" ht="30">
      <c r="A57" s="320" t="s">
        <v>1002</v>
      </c>
      <c r="B57" s="320" t="s">
        <v>1003</v>
      </c>
      <c r="C57" s="321">
        <v>2270</v>
      </c>
      <c r="D57" s="320" t="s">
        <v>593</v>
      </c>
      <c r="E57" s="321">
        <v>66338441</v>
      </c>
      <c r="F57" s="320" t="s">
        <v>1004</v>
      </c>
      <c r="G57" s="320" t="s">
        <v>1005</v>
      </c>
      <c r="H57" s="320" t="s">
        <v>1006</v>
      </c>
      <c r="I57" s="320" t="s">
        <v>1007</v>
      </c>
      <c r="J57" s="321">
        <v>15</v>
      </c>
      <c r="K57" s="311"/>
    </row>
    <row r="58" spans="1:11" ht="60">
      <c r="A58" s="320" t="s">
        <v>1008</v>
      </c>
      <c r="B58" s="320" t="s">
        <v>1009</v>
      </c>
      <c r="C58" s="321">
        <v>2250</v>
      </c>
      <c r="D58" s="320" t="s">
        <v>578</v>
      </c>
      <c r="E58" s="321">
        <v>65735676</v>
      </c>
      <c r="F58" s="320" t="s">
        <v>1010</v>
      </c>
      <c r="G58" s="320" t="s">
        <v>1011</v>
      </c>
      <c r="H58" s="320" t="s">
        <v>1012</v>
      </c>
      <c r="I58" s="320" t="s">
        <v>1013</v>
      </c>
      <c r="J58" s="321">
        <v>19</v>
      </c>
      <c r="K58" s="311"/>
    </row>
    <row r="59" spans="1:11" ht="45">
      <c r="A59" s="320" t="s">
        <v>1014</v>
      </c>
      <c r="B59" s="320" t="s">
        <v>1015</v>
      </c>
      <c r="C59" s="321">
        <v>3320</v>
      </c>
      <c r="D59" s="320" t="s">
        <v>1016</v>
      </c>
      <c r="E59" s="321">
        <v>55713998</v>
      </c>
      <c r="F59" s="320" t="s">
        <v>1017</v>
      </c>
      <c r="G59" s="320" t="s">
        <v>1018</v>
      </c>
      <c r="H59" s="320" t="s">
        <v>1019</v>
      </c>
      <c r="I59" s="320" t="s">
        <v>1020</v>
      </c>
      <c r="J59" s="321">
        <v>28</v>
      </c>
      <c r="K59" s="311"/>
    </row>
    <row r="60" spans="1:11" ht="30">
      <c r="A60" s="320" t="s">
        <v>1021</v>
      </c>
      <c r="B60" s="320" t="s">
        <v>1022</v>
      </c>
      <c r="C60" s="321">
        <v>5270</v>
      </c>
      <c r="D60" s="320" t="s">
        <v>563</v>
      </c>
      <c r="E60" s="321">
        <v>68647336</v>
      </c>
      <c r="F60" s="320" t="s">
        <v>1023</v>
      </c>
      <c r="G60" s="320" t="s">
        <v>1024</v>
      </c>
      <c r="H60" s="320" t="s">
        <v>1025</v>
      </c>
      <c r="I60" s="320" t="s">
        <v>1026</v>
      </c>
      <c r="J60" s="321">
        <v>42</v>
      </c>
      <c r="K60" s="311"/>
    </row>
    <row r="61" spans="1:11" ht="30">
      <c r="A61" s="320" t="s">
        <v>1027</v>
      </c>
      <c r="B61" s="320" t="s">
        <v>1028</v>
      </c>
      <c r="C61" s="321">
        <v>8270</v>
      </c>
      <c r="D61" s="320" t="s">
        <v>1029</v>
      </c>
      <c r="E61" s="321">
        <v>82719241</v>
      </c>
      <c r="F61" s="320" t="s">
        <v>1030</v>
      </c>
      <c r="G61" s="320" t="s">
        <v>1031</v>
      </c>
      <c r="H61" s="320" t="s">
        <v>1032</v>
      </c>
      <c r="I61" s="320" t="s">
        <v>1033</v>
      </c>
      <c r="J61" s="321">
        <v>59</v>
      </c>
      <c r="K61" s="311"/>
    </row>
    <row r="62" spans="1:11" ht="15">
      <c r="A62" s="320" t="s">
        <v>1034</v>
      </c>
      <c r="B62" s="320" t="s">
        <v>1035</v>
      </c>
      <c r="C62" s="321">
        <v>6210</v>
      </c>
      <c r="D62" s="320" t="s">
        <v>580</v>
      </c>
      <c r="E62" s="321">
        <v>89997271</v>
      </c>
      <c r="F62" s="320" t="s">
        <v>161</v>
      </c>
      <c r="G62" s="320" t="s">
        <v>161</v>
      </c>
      <c r="H62" s="320" t="s">
        <v>161</v>
      </c>
      <c r="I62" s="320" t="s">
        <v>161</v>
      </c>
      <c r="J62" s="321">
        <v>164</v>
      </c>
      <c r="K62" s="311"/>
    </row>
    <row r="63" spans="1:11" ht="30">
      <c r="A63" s="320" t="s">
        <v>1036</v>
      </c>
      <c r="B63" s="320" t="s">
        <v>1037</v>
      </c>
      <c r="C63" s="321">
        <v>1430</v>
      </c>
      <c r="D63" s="320" t="s">
        <v>611</v>
      </c>
      <c r="E63" s="321">
        <v>16477448</v>
      </c>
      <c r="F63" s="320" t="s">
        <v>1038</v>
      </c>
      <c r="G63" s="320" t="s">
        <v>1039</v>
      </c>
      <c r="H63" s="320" t="s">
        <v>1040</v>
      </c>
      <c r="I63" s="320" t="s">
        <v>1041</v>
      </c>
      <c r="J63" s="321">
        <v>4</v>
      </c>
      <c r="K63" s="311"/>
    </row>
    <row r="64" spans="1:11" ht="60">
      <c r="A64" s="320" t="s">
        <v>1042</v>
      </c>
      <c r="B64" s="320" t="s">
        <v>1043</v>
      </c>
      <c r="C64" s="321">
        <v>4220</v>
      </c>
      <c r="D64" s="320" t="s">
        <v>688</v>
      </c>
      <c r="E64" s="321">
        <v>93098448</v>
      </c>
      <c r="F64" s="320" t="s">
        <v>1044</v>
      </c>
      <c r="G64" s="320" t="s">
        <v>1045</v>
      </c>
      <c r="H64" s="320" t="s">
        <v>1046</v>
      </c>
      <c r="I64" s="320" t="s">
        <v>1047</v>
      </c>
      <c r="J64" s="321">
        <v>34</v>
      </c>
      <c r="K64" s="311"/>
    </row>
    <row r="65" spans="1:11" ht="15">
      <c r="A65" s="320" t="s">
        <v>1048</v>
      </c>
      <c r="B65" s="320" t="s">
        <v>161</v>
      </c>
      <c r="C65" s="322"/>
      <c r="D65" s="320" t="s">
        <v>161</v>
      </c>
      <c r="E65" s="322"/>
      <c r="F65" s="320" t="s">
        <v>1049</v>
      </c>
      <c r="G65" s="320" t="s">
        <v>1049</v>
      </c>
      <c r="H65" s="320" t="s">
        <v>161</v>
      </c>
      <c r="I65" s="320" t="s">
        <v>161</v>
      </c>
      <c r="J65" s="321">
        <v>79</v>
      </c>
      <c r="K65" s="311"/>
    </row>
    <row r="66" spans="1:11" ht="30">
      <c r="A66" s="320" t="s">
        <v>1050</v>
      </c>
      <c r="B66" s="320" t="s">
        <v>1051</v>
      </c>
      <c r="C66" s="321">
        <v>2000</v>
      </c>
      <c r="D66" s="320" t="s">
        <v>620</v>
      </c>
      <c r="E66" s="321">
        <v>71083715</v>
      </c>
      <c r="F66" s="320" t="s">
        <v>1052</v>
      </c>
      <c r="G66" s="320" t="s">
        <v>1053</v>
      </c>
      <c r="H66" s="320" t="s">
        <v>1054</v>
      </c>
      <c r="I66" s="320" t="s">
        <v>1055</v>
      </c>
      <c r="J66" s="321">
        <v>20</v>
      </c>
      <c r="K66" s="311"/>
    </row>
    <row r="67" spans="1:11" ht="30">
      <c r="A67" s="320" t="s">
        <v>1056</v>
      </c>
      <c r="B67" s="320" t="s">
        <v>1057</v>
      </c>
      <c r="C67" s="321">
        <v>1385</v>
      </c>
      <c r="D67" s="320" t="s">
        <v>1058</v>
      </c>
      <c r="E67" s="321">
        <v>47254629</v>
      </c>
      <c r="F67" s="320" t="s">
        <v>1059</v>
      </c>
      <c r="G67" s="320" t="s">
        <v>1060</v>
      </c>
      <c r="H67" s="320" t="s">
        <v>1061</v>
      </c>
      <c r="I67" s="320" t="s">
        <v>1062</v>
      </c>
      <c r="J67" s="321">
        <v>107</v>
      </c>
      <c r="K67" s="311"/>
    </row>
    <row r="68" spans="1:11" ht="45">
      <c r="A68" s="320" t="s">
        <v>1063</v>
      </c>
      <c r="B68" s="320" t="s">
        <v>1064</v>
      </c>
      <c r="C68" s="321">
        <v>4264</v>
      </c>
      <c r="D68" s="320" t="s">
        <v>662</v>
      </c>
      <c r="E68" s="321">
        <v>43302904</v>
      </c>
      <c r="F68" s="320" t="s">
        <v>1065</v>
      </c>
      <c r="G68" s="320" t="s">
        <v>1066</v>
      </c>
      <c r="H68" s="320" t="s">
        <v>1067</v>
      </c>
      <c r="I68" s="320" t="s">
        <v>1068</v>
      </c>
      <c r="J68" s="321">
        <v>82</v>
      </c>
      <c r="K68" s="311"/>
    </row>
    <row r="69" spans="1:11" ht="30">
      <c r="A69" s="320" t="s">
        <v>1069</v>
      </c>
      <c r="B69" s="320" t="s">
        <v>1070</v>
      </c>
      <c r="C69" s="321">
        <v>5282</v>
      </c>
      <c r="D69" s="320" t="s">
        <v>567</v>
      </c>
      <c r="E69" s="321">
        <v>54677696</v>
      </c>
      <c r="F69" s="320" t="s">
        <v>1071</v>
      </c>
      <c r="G69" s="320" t="s">
        <v>1072</v>
      </c>
      <c r="H69" s="320" t="s">
        <v>1073</v>
      </c>
      <c r="I69" s="320" t="s">
        <v>1074</v>
      </c>
      <c r="J69" s="321">
        <v>46</v>
      </c>
      <c r="K69" s="311"/>
    </row>
    <row r="70" spans="1:11" ht="30">
      <c r="A70" s="320" t="s">
        <v>1075</v>
      </c>
      <c r="B70" s="320" t="s">
        <v>1076</v>
      </c>
      <c r="C70" s="321">
        <v>2236</v>
      </c>
      <c r="D70" s="320" t="s">
        <v>1077</v>
      </c>
      <c r="E70" s="321">
        <v>78110475</v>
      </c>
      <c r="F70" s="320" t="s">
        <v>161</v>
      </c>
      <c r="G70" s="320" t="s">
        <v>161</v>
      </c>
      <c r="H70" s="320" t="s">
        <v>161</v>
      </c>
      <c r="I70" s="320" t="s">
        <v>161</v>
      </c>
      <c r="J70" s="321">
        <v>203</v>
      </c>
      <c r="K70" s="311"/>
    </row>
    <row r="71" spans="1:11" ht="60">
      <c r="A71" s="320" t="s">
        <v>1078</v>
      </c>
      <c r="B71" s="320" t="s">
        <v>1079</v>
      </c>
      <c r="C71" s="321">
        <v>9232</v>
      </c>
      <c r="D71" s="320" t="s">
        <v>562</v>
      </c>
      <c r="E71" s="321">
        <v>23656484</v>
      </c>
      <c r="F71" s="320" t="s">
        <v>1080</v>
      </c>
      <c r="G71" s="320" t="s">
        <v>1081</v>
      </c>
      <c r="H71" s="320" t="s">
        <v>1082</v>
      </c>
      <c r="I71" s="320" t="s">
        <v>1083</v>
      </c>
      <c r="J71" s="321">
        <v>63</v>
      </c>
      <c r="K71" s="311"/>
    </row>
    <row r="72" spans="1:11" ht="75">
      <c r="A72" s="320" t="s">
        <v>1084</v>
      </c>
      <c r="B72" s="320" t="s">
        <v>1085</v>
      </c>
      <c r="C72" s="321">
        <v>2393</v>
      </c>
      <c r="D72" s="320" t="s">
        <v>589</v>
      </c>
      <c r="E72" s="321">
        <v>44743548</v>
      </c>
      <c r="F72" s="320" t="s">
        <v>1086</v>
      </c>
      <c r="G72" s="320" t="s">
        <v>1087</v>
      </c>
      <c r="H72" s="320" t="s">
        <v>1088</v>
      </c>
      <c r="I72" s="320" t="s">
        <v>1089</v>
      </c>
      <c r="J72" s="321">
        <v>17</v>
      </c>
      <c r="K72" s="311"/>
    </row>
    <row r="73" spans="1:11" ht="30">
      <c r="A73" s="320" t="s">
        <v>1090</v>
      </c>
      <c r="B73" s="320" t="s">
        <v>1091</v>
      </c>
      <c r="C73" s="321">
        <v>3224</v>
      </c>
      <c r="D73" s="320" t="s">
        <v>1092</v>
      </c>
      <c r="E73" s="321">
        <v>22084665</v>
      </c>
      <c r="F73" s="320" t="s">
        <v>161</v>
      </c>
      <c r="G73" s="320" t="s">
        <v>161</v>
      </c>
      <c r="H73" s="320" t="s">
        <v>161</v>
      </c>
      <c r="I73" s="320" t="s">
        <v>161</v>
      </c>
      <c r="J73" s="321">
        <v>116</v>
      </c>
      <c r="K73" s="311"/>
    </row>
    <row r="74" spans="1:11" ht="30">
      <c r="A74" s="320" t="s">
        <v>1093</v>
      </c>
      <c r="B74" s="320" t="s">
        <v>1094</v>
      </c>
      <c r="C74" s="321">
        <v>9223</v>
      </c>
      <c r="D74" s="320" t="s">
        <v>649</v>
      </c>
      <c r="E74" s="321">
        <v>72637706</v>
      </c>
      <c r="F74" s="320" t="s">
        <v>161</v>
      </c>
      <c r="G74" s="320" t="s">
        <v>161</v>
      </c>
      <c r="H74" s="320" t="s">
        <v>161</v>
      </c>
      <c r="I74" s="320" t="s">
        <v>161</v>
      </c>
      <c r="J74" s="321">
        <v>80</v>
      </c>
      <c r="K74" s="311"/>
    </row>
    <row r="75" spans="1:11" ht="30">
      <c r="A75" s="320" t="s">
        <v>1095</v>
      </c>
      <c r="B75" s="320" t="s">
        <v>1096</v>
      </c>
      <c r="C75" s="321">
        <v>2241</v>
      </c>
      <c r="D75" s="320" t="s">
        <v>1097</v>
      </c>
      <c r="E75" s="321">
        <v>41316819</v>
      </c>
      <c r="F75" s="320" t="s">
        <v>161</v>
      </c>
      <c r="G75" s="320" t="s">
        <v>161</v>
      </c>
      <c r="H75" s="320" t="s">
        <v>161</v>
      </c>
      <c r="I75" s="320" t="s">
        <v>161</v>
      </c>
      <c r="J75" s="321">
        <v>200</v>
      </c>
      <c r="K75" s="311"/>
    </row>
    <row r="76" spans="1:11" ht="45">
      <c r="A76" s="320" t="s">
        <v>1098</v>
      </c>
      <c r="B76" s="320" t="s">
        <v>1099</v>
      </c>
      <c r="C76" s="321">
        <v>4224</v>
      </c>
      <c r="D76" s="320" t="s">
        <v>673</v>
      </c>
      <c r="E76" s="321">
        <v>63943026</v>
      </c>
      <c r="F76" s="320" t="s">
        <v>1100</v>
      </c>
      <c r="G76" s="320" t="s">
        <v>1101</v>
      </c>
      <c r="H76" s="320" t="s">
        <v>1102</v>
      </c>
      <c r="I76" s="320" t="s">
        <v>1103</v>
      </c>
      <c r="J76" s="321">
        <v>38</v>
      </c>
      <c r="K76" s="311"/>
    </row>
    <row r="77" spans="1:11" ht="15">
      <c r="A77" s="320" t="s">
        <v>1104</v>
      </c>
      <c r="B77" s="320" t="s">
        <v>1105</v>
      </c>
      <c r="C77" s="321">
        <v>9264</v>
      </c>
      <c r="D77" s="320" t="s">
        <v>1106</v>
      </c>
      <c r="E77" s="321">
        <v>70454540</v>
      </c>
      <c r="F77" s="320" t="s">
        <v>161</v>
      </c>
      <c r="G77" s="320" t="s">
        <v>161</v>
      </c>
      <c r="H77" s="320" t="s">
        <v>161</v>
      </c>
      <c r="I77" s="320" t="s">
        <v>161</v>
      </c>
      <c r="J77" s="321">
        <v>115</v>
      </c>
      <c r="K77" s="311"/>
    </row>
    <row r="78" spans="1:11" ht="15">
      <c r="A78" s="320" t="s">
        <v>1107</v>
      </c>
      <c r="B78" s="320" t="s">
        <v>1108</v>
      </c>
      <c r="C78" s="321">
        <v>9205</v>
      </c>
      <c r="D78" s="320" t="s">
        <v>1109</v>
      </c>
      <c r="E78" s="321">
        <v>73790141</v>
      </c>
      <c r="F78" s="320" t="s">
        <v>161</v>
      </c>
      <c r="G78" s="320" t="s">
        <v>161</v>
      </c>
      <c r="H78" s="320" t="s">
        <v>161</v>
      </c>
      <c r="I78" s="320" t="s">
        <v>161</v>
      </c>
      <c r="J78" s="321">
        <v>78</v>
      </c>
      <c r="K78" s="311"/>
    </row>
    <row r="79" spans="1:11" ht="15">
      <c r="A79" s="320" t="s">
        <v>1110</v>
      </c>
      <c r="B79" s="320" t="s">
        <v>1111</v>
      </c>
      <c r="C79" s="321">
        <v>1292</v>
      </c>
      <c r="D79" s="320" t="s">
        <v>1112</v>
      </c>
      <c r="E79" s="321">
        <v>47731206</v>
      </c>
      <c r="F79" s="320" t="s">
        <v>161</v>
      </c>
      <c r="G79" s="320" t="s">
        <v>161</v>
      </c>
      <c r="H79" s="320" t="s">
        <v>161</v>
      </c>
      <c r="I79" s="320" t="s">
        <v>161</v>
      </c>
      <c r="J79" s="321">
        <v>179</v>
      </c>
      <c r="K79" s="311"/>
    </row>
    <row r="80" spans="1:11" ht="45">
      <c r="A80" s="320" t="s">
        <v>1113</v>
      </c>
      <c r="B80" s="320" t="s">
        <v>1114</v>
      </c>
      <c r="C80" s="321">
        <v>5213</v>
      </c>
      <c r="D80" s="320" t="s">
        <v>634</v>
      </c>
      <c r="E80" s="321">
        <v>88524671</v>
      </c>
      <c r="F80" s="320" t="s">
        <v>1115</v>
      </c>
      <c r="G80" s="320" t="s">
        <v>1116</v>
      </c>
      <c r="H80" s="320" t="s">
        <v>1117</v>
      </c>
      <c r="I80" s="320" t="s">
        <v>1118</v>
      </c>
      <c r="J80" s="321">
        <v>44</v>
      </c>
      <c r="K80" s="311"/>
    </row>
    <row r="81" spans="1:11" ht="30">
      <c r="A81" s="320" t="s">
        <v>1119</v>
      </c>
      <c r="B81" s="320" t="s">
        <v>1120</v>
      </c>
      <c r="C81" s="321">
        <v>9227</v>
      </c>
      <c r="D81" s="320" t="s">
        <v>1121</v>
      </c>
      <c r="E81" s="321">
        <v>47774720</v>
      </c>
      <c r="F81" s="320" t="s">
        <v>1122</v>
      </c>
      <c r="G81" s="320" t="s">
        <v>1123</v>
      </c>
      <c r="H81" s="320" t="s">
        <v>1124</v>
      </c>
      <c r="I81" s="320" t="s">
        <v>1125</v>
      </c>
      <c r="J81" s="321">
        <v>65</v>
      </c>
      <c r="K81" s="311"/>
    </row>
    <row r="82" spans="1:11" ht="15">
      <c r="A82" s="320" t="s">
        <v>1126</v>
      </c>
      <c r="B82" s="320" t="s">
        <v>1127</v>
      </c>
      <c r="C82" s="321">
        <v>1218</v>
      </c>
      <c r="D82" s="320" t="s">
        <v>1128</v>
      </c>
      <c r="E82" s="321">
        <v>22332570</v>
      </c>
      <c r="F82" s="320" t="s">
        <v>161</v>
      </c>
      <c r="G82" s="320" t="s">
        <v>161</v>
      </c>
      <c r="H82" s="320" t="s">
        <v>161</v>
      </c>
      <c r="I82" s="320" t="s">
        <v>161</v>
      </c>
      <c r="J82" s="321">
        <v>126</v>
      </c>
      <c r="K82" s="311"/>
    </row>
    <row r="83" spans="1:11" ht="15">
      <c r="A83" s="320" t="s">
        <v>1129</v>
      </c>
      <c r="B83" s="320" t="s">
        <v>1130</v>
      </c>
      <c r="C83" s="321">
        <v>9263</v>
      </c>
      <c r="D83" s="320" t="s">
        <v>1131</v>
      </c>
      <c r="E83" s="321">
        <v>64854302</v>
      </c>
      <c r="F83" s="320" t="s">
        <v>161</v>
      </c>
      <c r="G83" s="320" t="s">
        <v>161</v>
      </c>
      <c r="H83" s="320" t="s">
        <v>161</v>
      </c>
      <c r="I83" s="320" t="s">
        <v>161</v>
      </c>
      <c r="J83" s="321">
        <v>117</v>
      </c>
      <c r="K83" s="311"/>
    </row>
    <row r="84" spans="1:11" ht="45">
      <c r="A84" s="320" t="s">
        <v>1132</v>
      </c>
      <c r="B84" s="320" t="s">
        <v>1133</v>
      </c>
      <c r="C84" s="321">
        <v>2230</v>
      </c>
      <c r="D84" s="320" t="s">
        <v>1134</v>
      </c>
      <c r="E84" s="321">
        <v>68458509</v>
      </c>
      <c r="F84" s="320" t="s">
        <v>1135</v>
      </c>
      <c r="G84" s="320" t="s">
        <v>1136</v>
      </c>
      <c r="H84" s="320" t="s">
        <v>1137</v>
      </c>
      <c r="I84" s="320" t="s">
        <v>1138</v>
      </c>
      <c r="J84" s="321">
        <v>85</v>
      </c>
      <c r="K84" s="311"/>
    </row>
    <row r="85" spans="1:11" ht="45">
      <c r="A85" s="320" t="s">
        <v>1139</v>
      </c>
      <c r="B85" s="320" t="s">
        <v>1140</v>
      </c>
      <c r="C85" s="321">
        <v>2344</v>
      </c>
      <c r="D85" s="320" t="s">
        <v>621</v>
      </c>
      <c r="E85" s="321">
        <v>11392657</v>
      </c>
      <c r="F85" s="320" t="s">
        <v>161</v>
      </c>
      <c r="G85" s="320" t="s">
        <v>161</v>
      </c>
      <c r="H85" s="320" t="s">
        <v>161</v>
      </c>
      <c r="I85" s="320" t="s">
        <v>161</v>
      </c>
      <c r="J85" s="321">
        <v>140</v>
      </c>
      <c r="K85" s="311"/>
    </row>
    <row r="86" spans="1:11" ht="30">
      <c r="A86" s="320" t="s">
        <v>1141</v>
      </c>
      <c r="B86" s="320" t="s">
        <v>1142</v>
      </c>
      <c r="C86" s="321">
        <v>9233</v>
      </c>
      <c r="D86" s="320" t="s">
        <v>1143</v>
      </c>
      <c r="E86" s="321">
        <v>20765762</v>
      </c>
      <c r="F86" s="320" t="s">
        <v>1144</v>
      </c>
      <c r="G86" s="320" t="s">
        <v>1145</v>
      </c>
      <c r="H86" s="320" t="s">
        <v>1146</v>
      </c>
      <c r="I86" s="320" t="s">
        <v>1147</v>
      </c>
      <c r="J86" s="321">
        <v>62</v>
      </c>
      <c r="K86" s="311"/>
    </row>
    <row r="87" spans="1:11" ht="30">
      <c r="A87" s="320" t="s">
        <v>1148</v>
      </c>
      <c r="B87" s="320" t="s">
        <v>1149</v>
      </c>
      <c r="C87" s="321">
        <v>1337</v>
      </c>
      <c r="D87" s="320" t="s">
        <v>1150</v>
      </c>
      <c r="E87" s="321">
        <v>27549887</v>
      </c>
      <c r="F87" s="320" t="s">
        <v>1151</v>
      </c>
      <c r="G87" s="320" t="s">
        <v>1152</v>
      </c>
      <c r="H87" s="320" t="s">
        <v>1153</v>
      </c>
      <c r="I87" s="320" t="s">
        <v>1154</v>
      </c>
      <c r="J87" s="321">
        <v>75</v>
      </c>
      <c r="K87" s="311"/>
    </row>
    <row r="88" spans="1:11" ht="30">
      <c r="A88" s="320" t="s">
        <v>1155</v>
      </c>
      <c r="B88" s="320" t="s">
        <v>1156</v>
      </c>
      <c r="C88" s="321">
        <v>2327</v>
      </c>
      <c r="D88" s="320" t="s">
        <v>603</v>
      </c>
      <c r="E88" s="321">
        <v>85992046</v>
      </c>
      <c r="F88" s="320" t="s">
        <v>1157</v>
      </c>
      <c r="G88" s="320" t="s">
        <v>1158</v>
      </c>
      <c r="H88" s="320" t="s">
        <v>1159</v>
      </c>
      <c r="I88" s="320" t="s">
        <v>1160</v>
      </c>
      <c r="J88" s="321">
        <v>176</v>
      </c>
      <c r="K88" s="311"/>
    </row>
    <row r="89" spans="1:11" ht="30">
      <c r="A89" s="320" t="s">
        <v>1161</v>
      </c>
      <c r="B89" s="320" t="s">
        <v>1162</v>
      </c>
      <c r="C89" s="321">
        <v>9262</v>
      </c>
      <c r="D89" s="320" t="s">
        <v>1163</v>
      </c>
      <c r="E89" s="321">
        <v>61143707</v>
      </c>
      <c r="F89" s="320" t="s">
        <v>161</v>
      </c>
      <c r="G89" s="320" t="s">
        <v>161</v>
      </c>
      <c r="H89" s="320" t="s">
        <v>161</v>
      </c>
      <c r="I89" s="320" t="s">
        <v>161</v>
      </c>
      <c r="J89" s="321">
        <v>198</v>
      </c>
      <c r="K89" s="311"/>
    </row>
    <row r="90" spans="1:11" ht="15">
      <c r="A90" s="320" t="s">
        <v>1164</v>
      </c>
      <c r="B90" s="320" t="s">
        <v>1165</v>
      </c>
      <c r="C90" s="321">
        <v>3335</v>
      </c>
      <c r="D90" s="320" t="s">
        <v>1166</v>
      </c>
      <c r="E90" s="321">
        <v>78412447</v>
      </c>
      <c r="F90" s="320" t="s">
        <v>161</v>
      </c>
      <c r="G90" s="320" t="s">
        <v>161</v>
      </c>
      <c r="H90" s="320" t="s">
        <v>161</v>
      </c>
      <c r="I90" s="320" t="s">
        <v>161</v>
      </c>
      <c r="J90" s="321">
        <v>178</v>
      </c>
      <c r="K90" s="311"/>
    </row>
    <row r="91" spans="1:11" ht="45">
      <c r="A91" s="320" t="s">
        <v>1167</v>
      </c>
      <c r="B91" s="320" t="s">
        <v>1168</v>
      </c>
      <c r="C91" s="321">
        <v>2233</v>
      </c>
      <c r="D91" s="320" t="s">
        <v>1169</v>
      </c>
      <c r="E91" s="321">
        <v>59385081</v>
      </c>
      <c r="F91" s="320" t="s">
        <v>161</v>
      </c>
      <c r="G91" s="320" t="s">
        <v>161</v>
      </c>
      <c r="H91" s="320" t="s">
        <v>161</v>
      </c>
      <c r="I91" s="320" t="s">
        <v>161</v>
      </c>
      <c r="J91" s="321">
        <v>204</v>
      </c>
      <c r="K91" s="311"/>
    </row>
    <row r="92" spans="1:11" ht="60">
      <c r="A92" s="320" t="s">
        <v>1170</v>
      </c>
      <c r="B92" s="320" t="s">
        <v>1171</v>
      </c>
      <c r="C92" s="321">
        <v>2235</v>
      </c>
      <c r="D92" s="320" t="s">
        <v>1172</v>
      </c>
      <c r="E92" s="321">
        <v>58878734</v>
      </c>
      <c r="F92" s="320" t="s">
        <v>161</v>
      </c>
      <c r="G92" s="320" t="s">
        <v>161</v>
      </c>
      <c r="H92" s="320" t="s">
        <v>161</v>
      </c>
      <c r="I92" s="320" t="s">
        <v>161</v>
      </c>
      <c r="J92" s="321">
        <v>194</v>
      </c>
      <c r="K92" s="311"/>
    </row>
    <row r="93" spans="1:11" ht="30">
      <c r="A93" s="320" t="s">
        <v>1254</v>
      </c>
      <c r="B93" s="320" t="s">
        <v>1252</v>
      </c>
      <c r="C93" s="321">
        <v>2223</v>
      </c>
      <c r="D93" s="320" t="s">
        <v>1253</v>
      </c>
      <c r="E93" s="321">
        <v>58481435</v>
      </c>
      <c r="F93" s="320" t="s">
        <v>161</v>
      </c>
      <c r="G93" s="320" t="s">
        <v>161</v>
      </c>
      <c r="H93" s="320" t="s">
        <v>161</v>
      </c>
      <c r="I93" s="320" t="s">
        <v>161</v>
      </c>
      <c r="J93" s="321">
        <v>206</v>
      </c>
      <c r="K93" s="311"/>
    </row>
    <row r="94" spans="1:11" ht="15">
      <c r="A94" s="320" t="s">
        <v>1173</v>
      </c>
      <c r="B94" s="320" t="s">
        <v>1174</v>
      </c>
      <c r="C94" s="321">
        <v>9251</v>
      </c>
      <c r="D94" s="320" t="s">
        <v>1175</v>
      </c>
      <c r="E94" s="321">
        <v>43730361</v>
      </c>
      <c r="F94" s="320" t="s">
        <v>161</v>
      </c>
      <c r="G94" s="320" t="s">
        <v>161</v>
      </c>
      <c r="H94" s="320" t="s">
        <v>161</v>
      </c>
      <c r="I94" s="320" t="s">
        <v>161</v>
      </c>
      <c r="J94" s="321">
        <v>73</v>
      </c>
      <c r="K94" s="311"/>
    </row>
    <row r="95" spans="1:11" ht="30">
      <c r="A95" s="320" t="s">
        <v>1176</v>
      </c>
      <c r="B95" s="320" t="s">
        <v>1177</v>
      </c>
      <c r="C95" s="321">
        <v>9225</v>
      </c>
      <c r="D95" s="320" t="s">
        <v>641</v>
      </c>
      <c r="E95" s="321">
        <v>35407727</v>
      </c>
      <c r="F95" s="320" t="s">
        <v>161</v>
      </c>
      <c r="G95" s="320" t="s">
        <v>161</v>
      </c>
      <c r="H95" s="320" t="s">
        <v>161</v>
      </c>
      <c r="I95" s="320" t="s">
        <v>161</v>
      </c>
      <c r="J95" s="321">
        <v>124</v>
      </c>
      <c r="K95" s="311"/>
    </row>
    <row r="96" spans="1:11" ht="30">
      <c r="A96" s="320" t="s">
        <v>1178</v>
      </c>
      <c r="B96" s="320" t="s">
        <v>1179</v>
      </c>
      <c r="C96" s="321">
        <v>1315</v>
      </c>
      <c r="D96" s="320" t="s">
        <v>1180</v>
      </c>
      <c r="E96" s="321">
        <v>54849799</v>
      </c>
      <c r="F96" s="320" t="s">
        <v>161</v>
      </c>
      <c r="G96" s="320" t="s">
        <v>161</v>
      </c>
      <c r="H96" s="320" t="s">
        <v>161</v>
      </c>
      <c r="I96" s="320" t="s">
        <v>161</v>
      </c>
      <c r="J96" s="321">
        <v>191</v>
      </c>
      <c r="K96" s="311"/>
    </row>
    <row r="97" spans="1:11" ht="30">
      <c r="A97" s="320" t="s">
        <v>1181</v>
      </c>
      <c r="B97" s="320" t="s">
        <v>1182</v>
      </c>
      <c r="C97" s="321">
        <v>3214</v>
      </c>
      <c r="D97" s="320" t="s">
        <v>669</v>
      </c>
      <c r="E97" s="321">
        <v>35536519</v>
      </c>
      <c r="F97" s="320" t="s">
        <v>1183</v>
      </c>
      <c r="G97" s="320" t="s">
        <v>1184</v>
      </c>
      <c r="H97" s="320" t="s">
        <v>1185</v>
      </c>
      <c r="I97" s="320" t="s">
        <v>1186</v>
      </c>
      <c r="J97" s="321">
        <v>74</v>
      </c>
      <c r="K97" s="311"/>
    </row>
    <row r="98" spans="1:11" ht="45">
      <c r="A98" s="320" t="s">
        <v>1187</v>
      </c>
      <c r="B98" s="320" t="s">
        <v>1188</v>
      </c>
      <c r="C98" s="321">
        <v>4228</v>
      </c>
      <c r="D98" s="320" t="s">
        <v>677</v>
      </c>
      <c r="E98" s="321">
        <v>59920327</v>
      </c>
      <c r="F98" s="320" t="s">
        <v>1189</v>
      </c>
      <c r="G98" s="320" t="s">
        <v>1190</v>
      </c>
      <c r="H98" s="320" t="s">
        <v>1191</v>
      </c>
      <c r="I98" s="320" t="s">
        <v>1192</v>
      </c>
      <c r="J98" s="321">
        <v>81</v>
      </c>
      <c r="K98" s="311"/>
    </row>
    <row r="99" spans="1:11" ht="60">
      <c r="A99" s="320" t="s">
        <v>1193</v>
      </c>
      <c r="B99" s="320" t="s">
        <v>1194</v>
      </c>
      <c r="C99" s="321">
        <v>4226</v>
      </c>
      <c r="D99" s="320" t="s">
        <v>663</v>
      </c>
      <c r="E99" s="321">
        <v>69533768</v>
      </c>
      <c r="F99" s="320" t="s">
        <v>1195</v>
      </c>
      <c r="G99" s="320" t="s">
        <v>1196</v>
      </c>
      <c r="H99" s="320" t="s">
        <v>1197</v>
      </c>
      <c r="I99" s="320" t="s">
        <v>1198</v>
      </c>
      <c r="J99" s="321">
        <v>35</v>
      </c>
      <c r="K99" s="311"/>
    </row>
    <row r="100" spans="1:11" ht="30">
      <c r="A100" s="320" t="s">
        <v>1199</v>
      </c>
      <c r="B100" s="320" t="s">
        <v>1200</v>
      </c>
      <c r="C100" s="321">
        <v>3250</v>
      </c>
      <c r="D100" s="320" t="s">
        <v>588</v>
      </c>
      <c r="E100" s="321">
        <v>43438806</v>
      </c>
      <c r="F100" s="320" t="s">
        <v>1201</v>
      </c>
      <c r="G100" s="320" t="s">
        <v>1202</v>
      </c>
      <c r="H100" s="320" t="s">
        <v>1203</v>
      </c>
      <c r="I100" s="320" t="s">
        <v>1204</v>
      </c>
      <c r="J100" s="321">
        <v>32</v>
      </c>
      <c r="K100" s="311"/>
    </row>
    <row r="101" spans="1:11" ht="30">
      <c r="A101" s="320" t="s">
        <v>1205</v>
      </c>
      <c r="B101" s="320" t="s">
        <v>1206</v>
      </c>
      <c r="C101" s="321">
        <v>9203</v>
      </c>
      <c r="D101" s="320" t="s">
        <v>1207</v>
      </c>
      <c r="E101" s="321">
        <v>96765089</v>
      </c>
      <c r="F101" s="320" t="s">
        <v>1208</v>
      </c>
      <c r="G101" s="320" t="s">
        <v>1209</v>
      </c>
      <c r="H101" s="320" t="s">
        <v>1210</v>
      </c>
      <c r="I101" s="320" t="s">
        <v>161</v>
      </c>
      <c r="J101" s="321">
        <v>142</v>
      </c>
      <c r="K101" s="311"/>
    </row>
    <row r="102" spans="1:11" ht="30">
      <c r="A102" s="320" t="s">
        <v>1211</v>
      </c>
      <c r="B102" s="320" t="s">
        <v>1212</v>
      </c>
      <c r="C102" s="321">
        <v>9265</v>
      </c>
      <c r="D102" s="320" t="s">
        <v>1213</v>
      </c>
      <c r="E102" s="321">
        <v>71583475</v>
      </c>
      <c r="F102" s="320" t="s">
        <v>1214</v>
      </c>
      <c r="G102" s="320" t="s">
        <v>1215</v>
      </c>
      <c r="H102" s="320" t="s">
        <v>1216</v>
      </c>
      <c r="I102" s="320" t="s">
        <v>1217</v>
      </c>
      <c r="J102" s="321">
        <v>114</v>
      </c>
      <c r="K102" s="311"/>
    </row>
    <row r="103" spans="1:11" ht="30">
      <c r="A103" s="320" t="s">
        <v>1218</v>
      </c>
      <c r="B103" s="320" t="s">
        <v>1219</v>
      </c>
      <c r="C103" s="321">
        <v>9252</v>
      </c>
      <c r="D103" s="320" t="s">
        <v>586</v>
      </c>
      <c r="E103" s="321">
        <v>81710500</v>
      </c>
      <c r="F103" s="320" t="s">
        <v>1220</v>
      </c>
      <c r="G103" s="320" t="s">
        <v>1221</v>
      </c>
      <c r="H103" s="320" t="s">
        <v>1222</v>
      </c>
      <c r="I103" s="320" t="s">
        <v>1223</v>
      </c>
      <c r="J103" s="321">
        <v>76</v>
      </c>
      <c r="K103" s="311"/>
    </row>
    <row r="104" spans="1:11" ht="15">
      <c r="A104" s="320" t="s">
        <v>1224</v>
      </c>
      <c r="B104" s="320" t="s">
        <v>1225</v>
      </c>
      <c r="C104" s="321">
        <v>9224</v>
      </c>
      <c r="D104" s="320" t="s">
        <v>612</v>
      </c>
      <c r="E104" s="321">
        <v>97308285</v>
      </c>
      <c r="F104" s="320" t="s">
        <v>161</v>
      </c>
      <c r="G104" s="320" t="s">
        <v>161</v>
      </c>
      <c r="H104" s="320" t="s">
        <v>161</v>
      </c>
      <c r="I104" s="320" t="s">
        <v>161</v>
      </c>
      <c r="J104" s="321">
        <v>195</v>
      </c>
      <c r="K104" s="311"/>
    </row>
    <row r="105" spans="1:11" ht="30">
      <c r="A105" s="320" t="s">
        <v>1226</v>
      </c>
      <c r="B105" s="320" t="s">
        <v>1227</v>
      </c>
      <c r="C105" s="321">
        <v>5000</v>
      </c>
      <c r="D105" s="320" t="s">
        <v>1228</v>
      </c>
      <c r="E105" s="321">
        <v>91503027</v>
      </c>
      <c r="F105" s="320" t="s">
        <v>1229</v>
      </c>
      <c r="G105" s="320" t="s">
        <v>1230</v>
      </c>
      <c r="H105" s="320" t="s">
        <v>1231</v>
      </c>
      <c r="I105" s="320" t="s">
        <v>1232</v>
      </c>
      <c r="J105" s="321">
        <v>43</v>
      </c>
      <c r="K105" s="311"/>
    </row>
    <row r="106" spans="1:11" ht="60">
      <c r="A106" s="320" t="s">
        <v>1233</v>
      </c>
      <c r="B106" s="320" t="s">
        <v>1234</v>
      </c>
      <c r="C106" s="321">
        <v>3000</v>
      </c>
      <c r="D106" s="320" t="s">
        <v>622</v>
      </c>
      <c r="E106" s="321">
        <v>45804109</v>
      </c>
      <c r="F106" s="320" t="s">
        <v>1235</v>
      </c>
      <c r="G106" s="320" t="s">
        <v>1236</v>
      </c>
      <c r="H106" s="320" t="s">
        <v>1237</v>
      </c>
      <c r="I106" s="320" t="s">
        <v>1238</v>
      </c>
      <c r="J106" s="321">
        <v>31</v>
      </c>
      <c r="K106" s="311"/>
    </row>
    <row r="107" spans="1:11" ht="30">
      <c r="A107" s="320" t="s">
        <v>1239</v>
      </c>
      <c r="B107" s="320" t="s">
        <v>1240</v>
      </c>
      <c r="C107" s="321">
        <v>2325</v>
      </c>
      <c r="D107" s="320" t="s">
        <v>615</v>
      </c>
      <c r="E107" s="321">
        <v>26675714</v>
      </c>
      <c r="F107" s="320" t="s">
        <v>1241</v>
      </c>
      <c r="G107" s="320" t="s">
        <v>1242</v>
      </c>
      <c r="H107" s="320" t="s">
        <v>161</v>
      </c>
      <c r="I107" s="320" t="s">
        <v>1243</v>
      </c>
      <c r="J107" s="321">
        <v>201</v>
      </c>
      <c r="K107" s="311"/>
    </row>
    <row r="108" spans="1:11" ht="30">
      <c r="A108" s="320" t="s">
        <v>1244</v>
      </c>
      <c r="B108" s="320" t="s">
        <v>1245</v>
      </c>
      <c r="C108" s="321">
        <v>4280</v>
      </c>
      <c r="D108" s="320" t="s">
        <v>1246</v>
      </c>
      <c r="E108" s="321">
        <v>57713596</v>
      </c>
      <c r="F108" s="320" t="s">
        <v>1247</v>
      </c>
      <c r="G108" s="320" t="s">
        <v>1248</v>
      </c>
      <c r="H108" s="320" t="s">
        <v>1249</v>
      </c>
      <c r="I108" s="320" t="s">
        <v>1250</v>
      </c>
      <c r="J108" s="321">
        <v>108</v>
      </c>
      <c r="K108" s="311"/>
    </row>
  </sheetData>
  <sheetProtection password="ED2E" sheet="1"/>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List26"/>
  <dimension ref="A1:C50"/>
  <sheetViews>
    <sheetView zoomScalePageLayoutView="0" workbookViewId="0" topLeftCell="A7">
      <selection activeCell="F10" sqref="F10"/>
    </sheetView>
  </sheetViews>
  <sheetFormatPr defaultColWidth="9.00390625" defaultRowHeight="12.75"/>
  <cols>
    <col min="1" max="1" width="33.625" style="179" customWidth="1"/>
    <col min="2" max="2" width="49.375" style="179" customWidth="1"/>
    <col min="3" max="16384" width="9.125" style="174" customWidth="1"/>
  </cols>
  <sheetData>
    <row r="1" spans="1:3" ht="15.75" customHeight="1">
      <c r="A1" s="325"/>
      <c r="B1" s="325"/>
      <c r="C1" s="331"/>
    </row>
    <row r="2" spans="1:3" ht="48.75" customHeight="1">
      <c r="A2" s="326" t="s">
        <v>92</v>
      </c>
      <c r="B2" s="326" t="s">
        <v>1326</v>
      </c>
      <c r="C2" s="331"/>
    </row>
    <row r="3" spans="1:3" ht="15.75" customHeight="1">
      <c r="A3" s="326"/>
      <c r="B3" s="326"/>
      <c r="C3" s="331"/>
    </row>
    <row r="4" spans="1:3" ht="15.75" customHeight="1">
      <c r="A4" s="326" t="s">
        <v>93</v>
      </c>
      <c r="B4" s="326" t="s">
        <v>1327</v>
      </c>
      <c r="C4" s="331"/>
    </row>
    <row r="5" spans="1:3" ht="15.75" customHeight="1">
      <c r="A5" s="326"/>
      <c r="B5" s="326"/>
      <c r="C5" s="331"/>
    </row>
    <row r="6" spans="1:3" ht="82.5" customHeight="1">
      <c r="A6" s="326" t="s">
        <v>94</v>
      </c>
      <c r="B6" s="326" t="s">
        <v>1301</v>
      </c>
      <c r="C6" s="331"/>
    </row>
    <row r="7" spans="1:3" ht="15.75" customHeight="1">
      <c r="A7" s="326"/>
      <c r="B7" s="326"/>
      <c r="C7" s="331"/>
    </row>
    <row r="8" spans="1:3" ht="48" customHeight="1">
      <c r="A8" s="326" t="s">
        <v>95</v>
      </c>
      <c r="B8" s="326" t="s">
        <v>1302</v>
      </c>
      <c r="C8" s="331"/>
    </row>
    <row r="9" spans="1:3" ht="15.75" customHeight="1">
      <c r="A9" s="326"/>
      <c r="B9" s="326"/>
      <c r="C9" s="331"/>
    </row>
    <row r="10" spans="1:3" ht="47.25" customHeight="1">
      <c r="A10" s="326" t="s">
        <v>96</v>
      </c>
      <c r="B10" s="326" t="s">
        <v>1303</v>
      </c>
      <c r="C10" s="331"/>
    </row>
    <row r="11" spans="1:3" ht="15.75" customHeight="1">
      <c r="A11" s="326"/>
      <c r="B11" s="326"/>
      <c r="C11" s="331"/>
    </row>
    <row r="12" spans="1:3" ht="33" customHeight="1">
      <c r="A12" s="326" t="s">
        <v>1299</v>
      </c>
      <c r="B12" s="326" t="s">
        <v>1304</v>
      </c>
      <c r="C12" s="331"/>
    </row>
    <row r="13" spans="1:3" ht="15.75" customHeight="1">
      <c r="A13" s="326"/>
      <c r="B13" s="326"/>
      <c r="C13" s="331"/>
    </row>
    <row r="14" spans="1:3" ht="47.25" customHeight="1">
      <c r="A14" s="326" t="s">
        <v>97</v>
      </c>
      <c r="B14" s="330" t="s">
        <v>1305</v>
      </c>
      <c r="C14" s="331"/>
    </row>
    <row r="15" spans="1:3" ht="15.75" customHeight="1">
      <c r="A15" s="326"/>
      <c r="B15" s="326"/>
      <c r="C15" s="331"/>
    </row>
    <row r="16" spans="1:3" ht="82.5" customHeight="1">
      <c r="A16" s="326" t="s">
        <v>98</v>
      </c>
      <c r="B16" s="326" t="s">
        <v>1306</v>
      </c>
      <c r="C16" s="331"/>
    </row>
    <row r="17" spans="1:3" ht="15.75" customHeight="1">
      <c r="A17" s="326"/>
      <c r="B17" s="326"/>
      <c r="C17" s="331"/>
    </row>
    <row r="18" spans="1:3" ht="15.75" customHeight="1">
      <c r="A18" s="326" t="s">
        <v>99</v>
      </c>
      <c r="B18" s="326" t="s">
        <v>1307</v>
      </c>
      <c r="C18" s="331"/>
    </row>
    <row r="19" spans="1:3" ht="15.75" customHeight="1">
      <c r="A19" s="325"/>
      <c r="B19" s="326"/>
      <c r="C19" s="331"/>
    </row>
    <row r="20" spans="1:3" ht="15.75" customHeight="1">
      <c r="A20" s="325"/>
      <c r="B20" s="329"/>
      <c r="C20" s="331"/>
    </row>
    <row r="21" spans="1:3" ht="15.75" customHeight="1">
      <c r="A21" s="327"/>
      <c r="B21" s="327"/>
      <c r="C21" s="331"/>
    </row>
    <row r="22" spans="1:3" ht="15.75" customHeight="1">
      <c r="A22" s="327"/>
      <c r="B22" s="327"/>
      <c r="C22" s="331"/>
    </row>
    <row r="23" spans="1:3" ht="15.75" customHeight="1">
      <c r="A23" s="327"/>
      <c r="B23" s="327"/>
      <c r="C23" s="331"/>
    </row>
    <row r="24" spans="1:3" ht="15.75" customHeight="1">
      <c r="A24" s="327"/>
      <c r="B24" s="327"/>
      <c r="C24" s="331"/>
    </row>
    <row r="25" spans="1:3" ht="15.75" customHeight="1">
      <c r="A25" s="327"/>
      <c r="B25" s="327"/>
      <c r="C25" s="331"/>
    </row>
    <row r="26" spans="1:3" ht="15.75" customHeight="1">
      <c r="A26" s="327"/>
      <c r="B26" s="327"/>
      <c r="C26" s="331"/>
    </row>
    <row r="27" spans="1:3" ht="15.75" customHeight="1">
      <c r="A27" s="328" t="s">
        <v>1295</v>
      </c>
      <c r="B27" s="328" t="s">
        <v>1308</v>
      </c>
      <c r="C27" s="331"/>
    </row>
    <row r="28" spans="1:3" ht="15.75" customHeight="1">
      <c r="A28" s="328" t="s">
        <v>1300</v>
      </c>
      <c r="B28" s="328" t="s">
        <v>1309</v>
      </c>
      <c r="C28" s="331"/>
    </row>
    <row r="29" spans="1:3" ht="15.75" customHeight="1">
      <c r="A29" s="328"/>
      <c r="B29" s="328"/>
      <c r="C29" s="331"/>
    </row>
    <row r="30" spans="1:3" ht="15.75" customHeight="1">
      <c r="A30" s="328"/>
      <c r="B30" s="328"/>
      <c r="C30" s="331"/>
    </row>
    <row r="31" spans="1:3" ht="15.75" customHeight="1">
      <c r="A31" s="329"/>
      <c r="B31" s="329"/>
      <c r="C31" s="331"/>
    </row>
    <row r="32" spans="1:3" ht="15.75" customHeight="1">
      <c r="A32" s="329"/>
      <c r="B32" s="329"/>
      <c r="C32" s="331"/>
    </row>
    <row r="33" spans="1:3" ht="15.75" customHeight="1">
      <c r="A33" s="329"/>
      <c r="B33" s="329"/>
      <c r="C33" s="331"/>
    </row>
    <row r="34" spans="1:3" ht="15.75" customHeight="1">
      <c r="A34" s="329"/>
      <c r="B34" s="329"/>
      <c r="C34" s="331"/>
    </row>
    <row r="35" spans="1:3" ht="15.75" customHeight="1">
      <c r="A35" s="329"/>
      <c r="B35" s="329"/>
      <c r="C35" s="331"/>
    </row>
    <row r="36" spans="1:3" ht="15.75" customHeight="1">
      <c r="A36" s="329"/>
      <c r="B36" s="329"/>
      <c r="C36" s="331"/>
    </row>
    <row r="37" spans="1:3" ht="15.75" customHeight="1">
      <c r="A37" s="329"/>
      <c r="B37" s="329"/>
      <c r="C37" s="331"/>
    </row>
    <row r="38" spans="1:3" ht="15.75" customHeight="1">
      <c r="A38" s="329"/>
      <c r="B38" s="329"/>
      <c r="C38" s="331"/>
    </row>
    <row r="39" spans="1:3" ht="15.75" customHeight="1">
      <c r="A39" s="329"/>
      <c r="B39" s="329"/>
      <c r="C39" s="331"/>
    </row>
    <row r="40" spans="1:3" ht="15.75" customHeight="1">
      <c r="A40" s="329"/>
      <c r="B40" s="329"/>
      <c r="C40" s="331"/>
    </row>
    <row r="41" spans="1:3" ht="15.75" customHeight="1">
      <c r="A41" s="329"/>
      <c r="B41" s="329"/>
      <c r="C41" s="331"/>
    </row>
    <row r="42" spans="1:3" ht="15.75" customHeight="1">
      <c r="A42" s="329"/>
      <c r="B42" s="329"/>
      <c r="C42" s="331"/>
    </row>
    <row r="43" spans="1:3" ht="15.75" customHeight="1">
      <c r="A43" s="329"/>
      <c r="B43" s="329"/>
      <c r="C43" s="331"/>
    </row>
    <row r="44" spans="1:3" ht="15.75" customHeight="1">
      <c r="A44" s="329"/>
      <c r="B44" s="329"/>
      <c r="C44" s="331"/>
    </row>
    <row r="45" spans="1:3" ht="15.75" customHeight="1">
      <c r="A45" s="329"/>
      <c r="B45" s="329"/>
      <c r="C45" s="331"/>
    </row>
    <row r="46" spans="1:3" ht="15.75" customHeight="1">
      <c r="A46" s="329"/>
      <c r="B46" s="329"/>
      <c r="C46" s="331"/>
    </row>
    <row r="47" spans="1:3" ht="15.75" customHeight="1">
      <c r="A47" s="329"/>
      <c r="B47" s="329"/>
      <c r="C47" s="331"/>
    </row>
    <row r="48" spans="1:3" ht="15.75" customHeight="1">
      <c r="A48" s="329"/>
      <c r="B48" s="329"/>
      <c r="C48" s="331"/>
    </row>
    <row r="49" spans="1:3" ht="15.75" customHeight="1">
      <c r="A49" s="329"/>
      <c r="B49" s="329"/>
      <c r="C49" s="331"/>
    </row>
    <row r="50" spans="1:3" ht="15.75" customHeight="1">
      <c r="A50" s="329"/>
      <c r="B50" s="329"/>
      <c r="C50" s="331"/>
    </row>
  </sheetData>
  <sheetProtection/>
  <printOptions/>
  <pageMargins left="0.984251968503937" right="0.7874015748031497" top="0.7874015748031497" bottom="0.7874015748031497" header="0" footer="0"/>
  <pageSetup firstPageNumber="2" useFirstPageNumber="1" horizontalDpi="300" verticalDpi="300" orientation="portrait" paperSize="9" r:id="rId1"/>
  <headerFooter alignWithMargins="0">
    <oddHeader>&amp;LPoročilo o obratovalnem monitoringu odpadnih vod</oddHeader>
    <oddFooter>&amp;L&amp;F&amp;CStran &amp;P</oddFooter>
  </headerFooter>
</worksheet>
</file>

<file path=xl/worksheets/sheet3.xml><?xml version="1.0" encoding="utf-8"?>
<worksheet xmlns="http://schemas.openxmlformats.org/spreadsheetml/2006/main" xmlns:r="http://schemas.openxmlformats.org/officeDocument/2006/relationships">
  <sheetPr codeName="List10">
    <pageSetUpPr fitToPage="1"/>
  </sheetPr>
  <dimension ref="A1:J79"/>
  <sheetViews>
    <sheetView tabSelected="1" zoomScalePageLayoutView="0" workbookViewId="0" topLeftCell="A22">
      <selection activeCell="O47" sqref="O47"/>
    </sheetView>
  </sheetViews>
  <sheetFormatPr defaultColWidth="9.00390625" defaultRowHeight="12.75"/>
  <cols>
    <col min="1" max="1" width="43.875" style="108" customWidth="1"/>
    <col min="2" max="2" width="60.625" style="108" customWidth="1"/>
    <col min="3" max="16384" width="9.125" style="108" customWidth="1"/>
  </cols>
  <sheetData>
    <row r="1" ht="16.5" customHeight="1">
      <c r="A1" s="158" t="s">
        <v>13</v>
      </c>
    </row>
    <row r="2" ht="84.75" customHeight="1"/>
    <row r="3" spans="1:2" ht="15" customHeight="1">
      <c r="A3" s="109" t="s">
        <v>14</v>
      </c>
      <c r="B3" s="110">
        <v>2015</v>
      </c>
    </row>
    <row r="4" spans="1:2" ht="21" customHeight="1" thickBot="1">
      <c r="A4" s="111" t="s">
        <v>82</v>
      </c>
      <c r="B4" s="112"/>
    </row>
    <row r="5" spans="1:2" ht="15.75" thickBot="1">
      <c r="A5" s="161" t="s">
        <v>141</v>
      </c>
      <c r="B5" s="192" t="s">
        <v>1285</v>
      </c>
    </row>
    <row r="6" spans="1:2" ht="15">
      <c r="A6" s="113" t="s">
        <v>142</v>
      </c>
      <c r="B6" s="114"/>
    </row>
    <row r="7" spans="1:2" ht="15">
      <c r="A7" s="115" t="s">
        <v>0</v>
      </c>
      <c r="B7" s="116" t="s">
        <v>1286</v>
      </c>
    </row>
    <row r="8" spans="1:2" ht="15">
      <c r="A8" s="117" t="s">
        <v>1</v>
      </c>
      <c r="B8" s="118" t="s">
        <v>1287</v>
      </c>
    </row>
    <row r="9" spans="1:2" ht="15">
      <c r="A9" s="117" t="s">
        <v>2</v>
      </c>
      <c r="B9" s="118" t="s">
        <v>1288</v>
      </c>
    </row>
    <row r="10" spans="1:2" ht="15">
      <c r="A10" s="117" t="s">
        <v>3</v>
      </c>
      <c r="B10" s="118">
        <v>3000</v>
      </c>
    </row>
    <row r="11" spans="1:2" ht="15.75" thickBot="1">
      <c r="A11" s="119" t="s">
        <v>4</v>
      </c>
      <c r="B11" s="120" t="s">
        <v>1286</v>
      </c>
    </row>
    <row r="12" spans="1:2" ht="15.75" thickBot="1">
      <c r="A12" s="161" t="s">
        <v>143</v>
      </c>
      <c r="B12" s="156">
        <v>5914540</v>
      </c>
    </row>
    <row r="13" spans="1:2" ht="15.75" thickBot="1">
      <c r="A13" s="161" t="s">
        <v>107</v>
      </c>
      <c r="B13" s="157">
        <v>45804109</v>
      </c>
    </row>
    <row r="14" spans="1:2" ht="15">
      <c r="A14" s="162" t="s">
        <v>144</v>
      </c>
      <c r="B14" s="336">
        <v>36000</v>
      </c>
    </row>
    <row r="15" spans="1:2" ht="15">
      <c r="A15" s="163" t="s">
        <v>5</v>
      </c>
      <c r="B15" s="121" t="s">
        <v>1289</v>
      </c>
    </row>
    <row r="16" spans="1:2" ht="15">
      <c r="A16" s="117" t="s">
        <v>6</v>
      </c>
      <c r="B16" s="121" t="s">
        <v>1290</v>
      </c>
    </row>
    <row r="17" spans="1:2" ht="15">
      <c r="A17" s="117" t="s">
        <v>7</v>
      </c>
      <c r="B17" s="121" t="s">
        <v>1291</v>
      </c>
    </row>
    <row r="18" spans="1:2" ht="15.75" thickBot="1">
      <c r="A18" s="122" t="s">
        <v>109</v>
      </c>
      <c r="B18" s="123" t="s">
        <v>1292</v>
      </c>
    </row>
    <row r="19" spans="1:2" ht="16.5" customHeight="1">
      <c r="A19" s="124"/>
      <c r="B19" s="125"/>
    </row>
    <row r="20" spans="1:2" ht="15.75" thickBot="1">
      <c r="A20" s="126" t="s">
        <v>16</v>
      </c>
      <c r="B20" s="127"/>
    </row>
    <row r="21" spans="1:2" ht="15.75" thickBot="1">
      <c r="A21" s="161" t="s">
        <v>8</v>
      </c>
      <c r="B21" s="193" t="s">
        <v>1293</v>
      </c>
    </row>
    <row r="22" spans="1:2" ht="15">
      <c r="A22" s="113" t="s">
        <v>9</v>
      </c>
      <c r="B22" s="128"/>
    </row>
    <row r="23" spans="1:2" ht="15">
      <c r="A23" s="115" t="s">
        <v>0</v>
      </c>
      <c r="B23" s="129" t="s">
        <v>1286</v>
      </c>
    </row>
    <row r="24" spans="1:2" ht="15">
      <c r="A24" s="117" t="s">
        <v>1</v>
      </c>
      <c r="B24" s="130" t="s">
        <v>1294</v>
      </c>
    </row>
    <row r="25" spans="1:2" ht="15">
      <c r="A25" s="117" t="s">
        <v>2</v>
      </c>
      <c r="B25" s="130">
        <v>18</v>
      </c>
    </row>
    <row r="26" spans="1:2" ht="15">
      <c r="A26" s="117" t="s">
        <v>3</v>
      </c>
      <c r="B26" s="130">
        <v>3000</v>
      </c>
    </row>
    <row r="27" spans="1:2" ht="15.75" thickBot="1">
      <c r="A27" s="119" t="s">
        <v>4</v>
      </c>
      <c r="B27" s="131" t="s">
        <v>622</v>
      </c>
    </row>
    <row r="28" spans="1:2" ht="15.75" thickBot="1">
      <c r="A28" s="264" t="s">
        <v>107</v>
      </c>
      <c r="B28" s="157">
        <v>19651295</v>
      </c>
    </row>
    <row r="29" spans="1:2" ht="15">
      <c r="A29" s="263" t="s">
        <v>81</v>
      </c>
      <c r="B29" s="337">
        <v>86909</v>
      </c>
    </row>
    <row r="30" spans="1:2" ht="15">
      <c r="A30" s="163" t="s">
        <v>5</v>
      </c>
      <c r="B30" s="132" t="s">
        <v>1295</v>
      </c>
    </row>
    <row r="31" spans="1:2" ht="15">
      <c r="A31" s="117" t="s">
        <v>6</v>
      </c>
      <c r="B31" s="132" t="s">
        <v>1296</v>
      </c>
    </row>
    <row r="32" spans="1:2" ht="15">
      <c r="A32" s="117" t="s">
        <v>7</v>
      </c>
      <c r="B32" s="132" t="s">
        <v>1297</v>
      </c>
    </row>
    <row r="33" spans="1:2" ht="15.75" thickBot="1">
      <c r="A33" s="122" t="s">
        <v>109</v>
      </c>
      <c r="B33" s="133" t="s">
        <v>1298</v>
      </c>
    </row>
    <row r="34" spans="1:2" ht="15">
      <c r="A34" s="212"/>
      <c r="B34" s="213"/>
    </row>
    <row r="35" spans="1:2" ht="15">
      <c r="A35" s="111" t="s">
        <v>132</v>
      </c>
      <c r="B35" s="209"/>
    </row>
    <row r="36" spans="1:2" ht="9.75" customHeight="1" thickBot="1">
      <c r="A36" s="210"/>
      <c r="B36" s="211"/>
    </row>
    <row r="37" spans="1:2" ht="15.75" thickBot="1">
      <c r="A37" s="161" t="s">
        <v>133</v>
      </c>
      <c r="B37" s="313" t="s">
        <v>1233</v>
      </c>
    </row>
    <row r="38" spans="1:2" ht="15">
      <c r="A38" s="113" t="s">
        <v>134</v>
      </c>
      <c r="B38" s="128"/>
    </row>
    <row r="39" spans="1:2" ht="15">
      <c r="A39" s="115" t="s">
        <v>0</v>
      </c>
      <c r="B39" s="116"/>
    </row>
    <row r="40" spans="1:2" ht="15">
      <c r="A40" s="117" t="s">
        <v>1</v>
      </c>
      <c r="B40" s="118" t="s">
        <v>1234</v>
      </c>
    </row>
    <row r="41" spans="1:10" ht="15">
      <c r="A41" s="117" t="s">
        <v>2</v>
      </c>
      <c r="B41" s="118">
        <v>3000</v>
      </c>
      <c r="D41" s="314">
        <v>104</v>
      </c>
      <c r="E41" s="307"/>
      <c r="F41" s="307"/>
      <c r="G41" s="307"/>
      <c r="H41" s="307"/>
      <c r="I41" s="307"/>
      <c r="J41" s="307"/>
    </row>
    <row r="42" spans="1:10" ht="15">
      <c r="A42" s="117" t="s">
        <v>3</v>
      </c>
      <c r="B42" s="118" t="s">
        <v>622</v>
      </c>
      <c r="D42" s="307"/>
      <c r="E42" s="307"/>
      <c r="F42" s="307"/>
      <c r="G42" s="307"/>
      <c r="H42" s="307"/>
      <c r="I42" s="307"/>
      <c r="J42" s="307"/>
    </row>
    <row r="43" spans="1:10" ht="15.75" thickBot="1">
      <c r="A43" s="119" t="s">
        <v>4</v>
      </c>
      <c r="B43" s="120">
        <v>45804109</v>
      </c>
      <c r="D43" s="307"/>
      <c r="E43" s="307"/>
      <c r="F43" s="307"/>
      <c r="G43" s="307"/>
      <c r="H43" s="307"/>
      <c r="I43" s="307"/>
      <c r="J43" s="307"/>
    </row>
    <row r="44" spans="1:10" ht="15.75" thickBot="1">
      <c r="A44" s="264" t="s">
        <v>107</v>
      </c>
      <c r="B44" s="157"/>
      <c r="D44" s="307"/>
      <c r="E44" s="307"/>
      <c r="F44" s="307"/>
      <c r="G44" s="307"/>
      <c r="H44" s="307"/>
      <c r="I44" s="307"/>
      <c r="J44" s="307"/>
    </row>
    <row r="45" spans="1:10" ht="15">
      <c r="A45" s="163" t="s">
        <v>5</v>
      </c>
      <c r="B45" s="478" t="s">
        <v>1289</v>
      </c>
      <c r="D45" s="307"/>
      <c r="E45" s="307"/>
      <c r="F45" s="307"/>
      <c r="G45" s="307"/>
      <c r="H45" s="307"/>
      <c r="I45" s="307"/>
      <c r="J45" s="307"/>
    </row>
    <row r="46" spans="1:2" ht="15">
      <c r="A46" s="117" t="s">
        <v>6</v>
      </c>
      <c r="B46" s="479" t="s">
        <v>1368</v>
      </c>
    </row>
    <row r="47" spans="1:2" ht="15">
      <c r="A47" s="117" t="s">
        <v>7</v>
      </c>
      <c r="B47" s="479" t="s">
        <v>1369</v>
      </c>
    </row>
    <row r="48" spans="1:2" ht="15.75" thickBot="1">
      <c r="A48" s="122" t="s">
        <v>109</v>
      </c>
      <c r="B48" s="480" t="s">
        <v>1314</v>
      </c>
    </row>
    <row r="49" spans="1:2" ht="15">
      <c r="A49" s="233"/>
      <c r="B49" s="238"/>
    </row>
    <row r="50" spans="1:2" ht="15.75" thickBot="1">
      <c r="A50" s="126" t="s">
        <v>499</v>
      </c>
      <c r="B50" s="127"/>
    </row>
    <row r="51" spans="1:2" ht="15">
      <c r="A51" s="234" t="s">
        <v>500</v>
      </c>
      <c r="B51" s="235" t="s">
        <v>1328</v>
      </c>
    </row>
    <row r="52" spans="1:2" ht="15.75" thickBot="1">
      <c r="A52" s="236" t="s">
        <v>501</v>
      </c>
      <c r="B52" s="237" t="s">
        <v>1329</v>
      </c>
    </row>
    <row r="53" spans="1:2" ht="44.25" customHeight="1">
      <c r="A53" s="1"/>
      <c r="B53" s="1"/>
    </row>
    <row r="54" spans="1:2" ht="12.75">
      <c r="A54" s="159" t="s">
        <v>70</v>
      </c>
      <c r="B54" s="160" t="s">
        <v>1330</v>
      </c>
    </row>
    <row r="55" spans="1:2" ht="12.75">
      <c r="A55" s="159" t="s">
        <v>71</v>
      </c>
      <c r="B55" s="338">
        <v>42380</v>
      </c>
    </row>
    <row r="56" spans="1:2" ht="39.75" customHeight="1">
      <c r="A56" s="84"/>
      <c r="B56" s="84"/>
    </row>
    <row r="57" spans="1:2" ht="12.75" customHeight="1">
      <c r="A57" s="239" t="s">
        <v>502</v>
      </c>
      <c r="B57" s="239" t="s">
        <v>502</v>
      </c>
    </row>
    <row r="58" spans="1:2" ht="16.5" customHeight="1">
      <c r="A58" s="240" t="s">
        <v>15</v>
      </c>
      <c r="B58" s="241" t="s">
        <v>135</v>
      </c>
    </row>
    <row r="59" spans="1:2" ht="33.75" customHeight="1">
      <c r="A59" s="339" t="s">
        <v>1331</v>
      </c>
      <c r="B59" s="339" t="s">
        <v>1332</v>
      </c>
    </row>
    <row r="60" spans="1:2" ht="16.5" customHeight="1">
      <c r="A60" s="220"/>
      <c r="B60" s="221"/>
    </row>
    <row r="62" ht="12.75">
      <c r="C62" s="135"/>
    </row>
    <row r="74" ht="15.75">
      <c r="C74" s="136"/>
    </row>
    <row r="76" ht="15.75">
      <c r="C76" s="134"/>
    </row>
    <row r="77" ht="12.75">
      <c r="C77" s="135"/>
    </row>
    <row r="79" ht="12.75">
      <c r="C79" s="135"/>
    </row>
  </sheetData>
  <sheetProtection password="ED2E" sheet="1" objects="1" scenarios="1" formatCells="0"/>
  <dataValidations count="5">
    <dataValidation type="whole" allowBlank="1" showInputMessage="1" showErrorMessage="1" errorTitle="Napačna letnica" error="V to celico se vpisuje leto izvajanja monitoringa kot celo štirimestno število." sqref="B3">
      <formula1>2000</formula1>
      <formula2>2020</formula2>
    </dataValidation>
    <dataValidation type="whole" allowBlank="1" showInputMessage="1" showErrorMessage="1" errorTitle="Napačen vnos matične številke!" error="Matična številka je 7 mestno celo število." sqref="B12">
      <formula1>1</formula1>
      <formula2>9999999</formula2>
    </dataValidation>
    <dataValidation type="whole" allowBlank="1" showInputMessage="1" showErrorMessage="1" errorTitle="Napačen vnos davčne številke!" error="Davčna številka je 8 mestno celo število." sqref="B13 B28">
      <formula1>1</formula1>
      <formula2>99999999</formula2>
    </dataValidation>
    <dataValidation type="whole" allowBlank="1" showInputMessage="1" showErrorMessage="1" errorTitle="Napačen vnos poštne številke!" error="Številka pošte je štirimestno celo število." sqref="B42">
      <formula1>1000</formula1>
      <formula2>9999</formula2>
    </dataValidation>
    <dataValidation type="whole" allowBlank="1" showInputMessage="1" showErrorMessage="1" errorTitle="Napačen vpis davčne številke!" error="Davčna številka je 8 mestno celo število." sqref="B44">
      <formula1>1</formula1>
      <formula2>99999999</formula2>
    </dataValidation>
  </dataValidations>
  <printOptions/>
  <pageMargins left="0.984251968503937" right="0.7874015748031497" top="0.7874015748031497" bottom="0.7874015748031497" header="0" footer="0"/>
  <pageSetup blackAndWhite="1" fitToHeight="1" fitToWidth="1" horizontalDpi="300" verticalDpi="300" orientation="portrait" paperSize="9" scale="70" r:id="rId4"/>
  <headerFooter alignWithMargins="0">
    <oddHeader>&amp;LPoročilo o obratovalnem monitoringu odpadnih vod</oddHeader>
    <oddFooter>&amp;L&amp;F&amp;CStran &amp;P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List22">
    <pageSetUpPr fitToPage="1"/>
  </sheetPr>
  <dimension ref="A1:A31"/>
  <sheetViews>
    <sheetView workbookViewId="0" topLeftCell="A1">
      <selection activeCell="E23" sqref="E23"/>
    </sheetView>
  </sheetViews>
  <sheetFormatPr defaultColWidth="9.00390625" defaultRowHeight="12.75"/>
  <cols>
    <col min="1" max="1" width="97.875" style="174" customWidth="1"/>
    <col min="2" max="16384" width="9.125" style="174" customWidth="1"/>
  </cols>
  <sheetData>
    <row r="1" ht="15.75">
      <c r="A1" s="182" t="s">
        <v>101</v>
      </c>
    </row>
    <row r="2" ht="31.5">
      <c r="A2" s="200" t="s">
        <v>131</v>
      </c>
    </row>
    <row r="3" ht="192.75" customHeight="1">
      <c r="A3" s="332" t="s">
        <v>1322</v>
      </c>
    </row>
    <row r="4" ht="185.25" customHeight="1">
      <c r="A4" s="332" t="s">
        <v>1323</v>
      </c>
    </row>
    <row r="5" ht="12.75">
      <c r="A5" s="186"/>
    </row>
    <row r="6" ht="13.5" customHeight="1">
      <c r="A6" s="186"/>
    </row>
    <row r="7" s="180" customFormat="1" ht="12.75">
      <c r="A7" s="186"/>
    </row>
    <row r="8" s="180" customFormat="1" ht="12.75">
      <c r="A8" s="186"/>
    </row>
    <row r="9" s="180" customFormat="1" ht="12.75">
      <c r="A9" s="190"/>
    </row>
    <row r="10" ht="15.75">
      <c r="A10" s="181" t="s">
        <v>102</v>
      </c>
    </row>
    <row r="11" ht="125.25" customHeight="1">
      <c r="A11" s="332" t="s">
        <v>1324</v>
      </c>
    </row>
    <row r="12" ht="12.75">
      <c r="A12" s="186"/>
    </row>
    <row r="13" ht="12.75">
      <c r="A13" s="186"/>
    </row>
    <row r="14" ht="12.75">
      <c r="A14" s="186"/>
    </row>
    <row r="15" ht="9.75" customHeight="1">
      <c r="A15" s="186"/>
    </row>
    <row r="16" ht="12.75">
      <c r="A16" s="186"/>
    </row>
    <row r="17" ht="15.75">
      <c r="A17" s="181" t="s">
        <v>136</v>
      </c>
    </row>
    <row r="18" ht="15.75">
      <c r="A18" s="181" t="str">
        <f>IF(Poročilo_3!B18&lt;&gt;"","Rekonstruirana naprava je pričela z obratovanjem v letu "&amp;Poročilo_3!B18&amp;" .","")</f>
        <v>Rekonstruirana naprava je pričela z obratovanjem v letu 2010 .</v>
      </c>
    </row>
    <row r="19" ht="12.75" customHeight="1">
      <c r="A19" s="187"/>
    </row>
    <row r="20" ht="12.75">
      <c r="A20" s="187"/>
    </row>
    <row r="21" ht="12.75">
      <c r="A21" s="191"/>
    </row>
    <row r="22" ht="31.5">
      <c r="A22" s="178" t="s">
        <v>137</v>
      </c>
    </row>
    <row r="23" ht="45.75" customHeight="1">
      <c r="A23" s="333" t="s">
        <v>1367</v>
      </c>
    </row>
    <row r="24" ht="12.75">
      <c r="A24" s="187"/>
    </row>
    <row r="25" ht="12.75">
      <c r="A25" s="187"/>
    </row>
    <row r="26" ht="12.75">
      <c r="A26" s="187"/>
    </row>
    <row r="27" ht="12.75"/>
    <row r="28" ht="15.75">
      <c r="A28" s="179" t="s">
        <v>106</v>
      </c>
    </row>
    <row r="29" ht="76.5">
      <c r="A29" s="333" t="s">
        <v>1333</v>
      </c>
    </row>
    <row r="30" ht="12.75">
      <c r="A30" s="187"/>
    </row>
    <row r="31" ht="12.75">
      <c r="A31" s="187"/>
    </row>
  </sheetData>
  <sheetProtection password="ED2E" sheet="1" objects="1" scenarios="1" formatCells="0"/>
  <printOptions/>
  <pageMargins left="0.984251968503937" right="0.7874015748031497" top="0.7874015748031497" bottom="0.7874015748031497" header="0" footer="0"/>
  <pageSetup blackAndWhite="1" fitToHeight="0" fitToWidth="1" horizontalDpi="300" verticalDpi="300" orientation="portrait" paperSize="9" scale="86" r:id="rId3"/>
  <headerFooter alignWithMargins="0">
    <oddHeader>&amp;LPoročilo o obratovalnem monitoringu odpadnih vod</oddHeader>
    <oddFooter>&amp;L&amp;F&amp;CStran &amp;P</oddFooter>
  </headerFooter>
  <legacyDrawing r:id="rId2"/>
</worksheet>
</file>

<file path=xl/worksheets/sheet5.xml><?xml version="1.0" encoding="utf-8"?>
<worksheet xmlns="http://schemas.openxmlformats.org/spreadsheetml/2006/main" xmlns:r="http://schemas.openxmlformats.org/officeDocument/2006/relationships">
  <sheetPr codeName="List2">
    <pageSetUpPr fitToPage="1"/>
  </sheetPr>
  <dimension ref="A1:G100"/>
  <sheetViews>
    <sheetView zoomScalePageLayoutView="0" workbookViewId="0" topLeftCell="A1">
      <selection activeCell="B40" sqref="B40"/>
    </sheetView>
  </sheetViews>
  <sheetFormatPr defaultColWidth="9.00390625" defaultRowHeight="12.75"/>
  <cols>
    <col min="1" max="1" width="37.625" style="53" customWidth="1"/>
    <col min="2" max="2" width="69.375" style="88" customWidth="1"/>
    <col min="3" max="4" width="15.75390625" style="0" customWidth="1"/>
    <col min="6" max="6" width="17.00390625" style="0" customWidth="1"/>
    <col min="7" max="7" width="15.25390625" style="0" customWidth="1"/>
  </cols>
  <sheetData>
    <row r="1" spans="1:2" ht="18.75" thickBot="1">
      <c r="A1" s="100" t="s">
        <v>103</v>
      </c>
      <c r="B1" s="101"/>
    </row>
    <row r="2" spans="1:2" ht="14.25" thickBot="1" thickTop="1">
      <c r="A2" s="99"/>
      <c r="B2" s="98"/>
    </row>
    <row r="3" spans="1:2" ht="15" thickBot="1">
      <c r="A3" s="55" t="s">
        <v>10</v>
      </c>
      <c r="B3" s="91" t="s">
        <v>564</v>
      </c>
    </row>
    <row r="4" spans="1:2" ht="15" thickBot="1">
      <c r="A4" s="247" t="s">
        <v>59</v>
      </c>
      <c r="B4" s="91" t="s">
        <v>1310</v>
      </c>
    </row>
    <row r="5" spans="1:2" ht="14.25">
      <c r="A5" s="54" t="s">
        <v>11</v>
      </c>
      <c r="B5" s="97"/>
    </row>
    <row r="6" spans="1:2" ht="14.25">
      <c r="A6" s="245" t="s">
        <v>1</v>
      </c>
      <c r="B6" s="92" t="s">
        <v>1311</v>
      </c>
    </row>
    <row r="7" spans="1:2" ht="14.25">
      <c r="A7" s="245" t="s">
        <v>2</v>
      </c>
      <c r="B7" s="92" t="s">
        <v>1312</v>
      </c>
    </row>
    <row r="8" spans="1:2" ht="14.25">
      <c r="A8" s="245" t="s">
        <v>3</v>
      </c>
      <c r="B8" s="92">
        <v>3204</v>
      </c>
    </row>
    <row r="9" spans="1:2" ht="15" thickBot="1">
      <c r="A9" s="246" t="s">
        <v>12</v>
      </c>
      <c r="B9" s="93" t="s">
        <v>1313</v>
      </c>
    </row>
    <row r="10" spans="1:2" s="2" customFormat="1" ht="14.25">
      <c r="A10" s="56" t="s">
        <v>47</v>
      </c>
      <c r="B10" s="94" t="s">
        <v>1289</v>
      </c>
    </row>
    <row r="11" spans="1:7" s="2" customFormat="1" ht="14.25">
      <c r="A11" s="248" t="s">
        <v>6</v>
      </c>
      <c r="B11" s="93" t="s">
        <v>1290</v>
      </c>
      <c r="F11" s="52"/>
      <c r="G11" s="52"/>
    </row>
    <row r="12" spans="1:2" s="2" customFormat="1" ht="14.25">
      <c r="A12" s="249" t="s">
        <v>7</v>
      </c>
      <c r="B12" s="92" t="s">
        <v>1291</v>
      </c>
    </row>
    <row r="13" spans="1:2" s="2" customFormat="1" ht="15" thickBot="1">
      <c r="A13" s="248" t="s">
        <v>109</v>
      </c>
      <c r="B13" s="93" t="s">
        <v>1314</v>
      </c>
    </row>
    <row r="14" spans="1:6" s="2" customFormat="1" ht="15" thickBot="1">
      <c r="A14" s="274" t="s">
        <v>150</v>
      </c>
      <c r="B14" s="91">
        <v>4000</v>
      </c>
      <c r="F14" s="52"/>
    </row>
    <row r="15" spans="1:2" ht="15" thickBot="1">
      <c r="A15" s="275" t="s">
        <v>145</v>
      </c>
      <c r="B15" s="137">
        <v>1981</v>
      </c>
    </row>
    <row r="16" spans="1:3" ht="15" thickBot="1">
      <c r="A16" s="276" t="s">
        <v>55</v>
      </c>
      <c r="B16" s="91">
        <v>20.4</v>
      </c>
      <c r="C16" s="185"/>
    </row>
    <row r="17" spans="1:2" ht="14.25">
      <c r="A17" s="58" t="s">
        <v>54</v>
      </c>
      <c r="B17" s="102"/>
    </row>
    <row r="18" spans="1:2" ht="29.25" thickBot="1">
      <c r="A18" s="254" t="s">
        <v>146</v>
      </c>
      <c r="B18" s="92">
        <v>2010</v>
      </c>
    </row>
    <row r="19" spans="1:4" ht="14.25">
      <c r="A19" s="57" t="s">
        <v>520</v>
      </c>
      <c r="B19" s="103"/>
      <c r="C19" s="448" t="s">
        <v>527</v>
      </c>
      <c r="D19" s="449"/>
    </row>
    <row r="20" spans="1:4" ht="14.25">
      <c r="A20" s="250" t="s">
        <v>514</v>
      </c>
      <c r="B20" s="92">
        <v>6863.9</v>
      </c>
      <c r="C20" s="281" t="s">
        <v>528</v>
      </c>
      <c r="D20" s="282" t="s">
        <v>529</v>
      </c>
    </row>
    <row r="21" spans="1:5" ht="15" thickBot="1">
      <c r="A21" s="251" t="s">
        <v>152</v>
      </c>
      <c r="B21" s="290">
        <v>0.009</v>
      </c>
      <c r="C21" s="281">
        <f>B23</f>
        <v>61.775099999999995</v>
      </c>
      <c r="D21" s="282">
        <f>SUM(B32:B37)+B29</f>
        <v>61.7751</v>
      </c>
      <c r="E21" s="291"/>
    </row>
    <row r="22" spans="1:4" ht="14.25">
      <c r="A22" s="217" t="s">
        <v>155</v>
      </c>
      <c r="B22" s="218"/>
      <c r="C22" s="446" t="s">
        <v>556</v>
      </c>
      <c r="D22" s="447"/>
    </row>
    <row r="23" spans="1:4" ht="37.5" customHeight="1">
      <c r="A23" s="250" t="s">
        <v>690</v>
      </c>
      <c r="B23" s="92">
        <f>B20*B21</f>
        <v>61.775099999999995</v>
      </c>
      <c r="C23" s="450" t="s">
        <v>554</v>
      </c>
      <c r="D23" s="451"/>
    </row>
    <row r="24" spans="1:4" ht="37.5" customHeight="1">
      <c r="A24" s="251" t="s">
        <v>547</v>
      </c>
      <c r="B24" s="290">
        <v>0.05</v>
      </c>
      <c r="C24" s="450" t="s">
        <v>692</v>
      </c>
      <c r="D24" s="451"/>
    </row>
    <row r="25" spans="1:4" ht="14.25">
      <c r="A25" s="250" t="s">
        <v>48</v>
      </c>
      <c r="B25" s="92" t="s">
        <v>1321</v>
      </c>
      <c r="C25" s="452" t="s">
        <v>555</v>
      </c>
      <c r="D25" s="453"/>
    </row>
    <row r="26" spans="1:4" ht="14.25">
      <c r="A26" s="250" t="s">
        <v>49</v>
      </c>
      <c r="B26" s="92" t="s">
        <v>1321</v>
      </c>
      <c r="C26" s="454"/>
      <c r="D26" s="453"/>
    </row>
    <row r="27" spans="1:4" ht="15" thickBot="1">
      <c r="A27" s="251" t="s">
        <v>515</v>
      </c>
      <c r="B27" s="95"/>
      <c r="C27" s="454"/>
      <c r="D27" s="453"/>
    </row>
    <row r="28" spans="1:4" ht="14.25">
      <c r="A28" s="279" t="s">
        <v>526</v>
      </c>
      <c r="B28" s="218"/>
      <c r="C28" s="454"/>
      <c r="D28" s="453"/>
    </row>
    <row r="29" spans="1:4" ht="14.25">
      <c r="A29" s="252" t="s">
        <v>89</v>
      </c>
      <c r="B29" s="92">
        <v>61.7751</v>
      </c>
      <c r="C29" s="454"/>
      <c r="D29" s="453"/>
    </row>
    <row r="30" spans="1:4" ht="21.75" customHeight="1" thickBot="1">
      <c r="A30" s="280" t="s">
        <v>91</v>
      </c>
      <c r="B30" s="93" t="s">
        <v>1348</v>
      </c>
      <c r="C30" s="454"/>
      <c r="D30" s="453"/>
    </row>
    <row r="31" spans="1:4" ht="14.25">
      <c r="A31" s="217" t="s">
        <v>521</v>
      </c>
      <c r="B31" s="103"/>
      <c r="C31" s="454"/>
      <c r="D31" s="453"/>
    </row>
    <row r="32" spans="1:4" ht="14.25">
      <c r="A32" s="252" t="s">
        <v>147</v>
      </c>
      <c r="B32" s="292"/>
      <c r="C32" s="454"/>
      <c r="D32" s="453"/>
    </row>
    <row r="33" spans="1:4" ht="14.25">
      <c r="A33" s="252" t="s">
        <v>153</v>
      </c>
      <c r="B33" s="292"/>
      <c r="C33" s="454"/>
      <c r="D33" s="453"/>
    </row>
    <row r="34" spans="1:4" ht="14.25">
      <c r="A34" s="252" t="s">
        <v>88</v>
      </c>
      <c r="B34" s="92"/>
      <c r="C34" s="454"/>
      <c r="D34" s="453"/>
    </row>
    <row r="35" spans="1:4" ht="28.5">
      <c r="A35" s="252" t="s">
        <v>523</v>
      </c>
      <c r="B35" s="92"/>
      <c r="C35" s="454"/>
      <c r="D35" s="453"/>
    </row>
    <row r="36" spans="1:4" ht="14.25">
      <c r="A36" s="253" t="s">
        <v>110</v>
      </c>
      <c r="B36" s="92"/>
      <c r="C36" s="454"/>
      <c r="D36" s="453"/>
    </row>
    <row r="37" spans="1:4" ht="15" thickBot="1">
      <c r="A37" s="252" t="s">
        <v>90</v>
      </c>
      <c r="B37" s="92"/>
      <c r="C37" s="454"/>
      <c r="D37" s="453"/>
    </row>
    <row r="38" spans="1:2" ht="14.25">
      <c r="A38" s="59" t="s">
        <v>56</v>
      </c>
      <c r="B38" s="103"/>
    </row>
    <row r="39" spans="1:2" ht="14.25">
      <c r="A39" s="255" t="s">
        <v>57</v>
      </c>
      <c r="B39" s="93" t="s">
        <v>1321</v>
      </c>
    </row>
    <row r="40" spans="1:2" ht="14.25">
      <c r="A40" s="256" t="s">
        <v>516</v>
      </c>
      <c r="B40" s="92"/>
    </row>
    <row r="41" spans="1:2" ht="15" thickBot="1">
      <c r="A41" s="255" t="s">
        <v>58</v>
      </c>
      <c r="B41" s="306" t="s">
        <v>1315</v>
      </c>
    </row>
    <row r="42" spans="1:2" ht="14.25">
      <c r="A42" s="323" t="s">
        <v>1255</v>
      </c>
      <c r="B42" s="97"/>
    </row>
    <row r="43" spans="1:2" ht="14.25">
      <c r="A43" s="250" t="s">
        <v>148</v>
      </c>
      <c r="B43" s="401">
        <v>830</v>
      </c>
    </row>
    <row r="44" spans="1:2" ht="15" thickBot="1">
      <c r="A44" s="246" t="s">
        <v>50</v>
      </c>
      <c r="B44" s="93" t="s">
        <v>1316</v>
      </c>
    </row>
    <row r="45" spans="1:2" ht="15" thickBot="1">
      <c r="A45" s="257" t="s">
        <v>51</v>
      </c>
      <c r="B45" s="91" t="s">
        <v>1317</v>
      </c>
    </row>
    <row r="46" spans="1:2" ht="29.25" thickBot="1">
      <c r="A46" s="252" t="s">
        <v>111</v>
      </c>
      <c r="B46" s="402">
        <v>830</v>
      </c>
    </row>
    <row r="47" spans="1:3" ht="29.25" thickBot="1">
      <c r="A47" s="258" t="s">
        <v>149</v>
      </c>
      <c r="B47" s="91" t="s">
        <v>1318</v>
      </c>
      <c r="C47" s="185"/>
    </row>
    <row r="48" spans="1:2" ht="15" thickBot="1">
      <c r="A48" s="257" t="s">
        <v>52</v>
      </c>
      <c r="B48" s="91" t="s">
        <v>1319</v>
      </c>
    </row>
    <row r="49" spans="1:2" ht="29.25" thickBot="1">
      <c r="A49" s="258" t="s">
        <v>517</v>
      </c>
      <c r="B49" s="91">
        <v>255</v>
      </c>
    </row>
    <row r="50" spans="1:2" ht="15" thickBot="1">
      <c r="A50" s="257" t="s">
        <v>53</v>
      </c>
      <c r="B50" s="91" t="s">
        <v>1320</v>
      </c>
    </row>
    <row r="51" spans="1:2" ht="14.25">
      <c r="A51" s="86" t="s">
        <v>72</v>
      </c>
      <c r="B51" s="102"/>
    </row>
    <row r="52" spans="1:2" ht="14.25">
      <c r="A52" s="259" t="s">
        <v>73</v>
      </c>
      <c r="B52" s="92">
        <v>131246</v>
      </c>
    </row>
    <row r="53" spans="1:2" ht="15" thickBot="1">
      <c r="A53" s="260" t="s">
        <v>74</v>
      </c>
      <c r="B53" s="96">
        <v>518042</v>
      </c>
    </row>
    <row r="54" spans="1:2" ht="29.25" thickBot="1">
      <c r="A54" s="272" t="s">
        <v>68</v>
      </c>
      <c r="B54" s="91">
        <v>24</v>
      </c>
    </row>
    <row r="55" spans="1:2" ht="29.25" thickBot="1">
      <c r="A55" s="272" t="s">
        <v>62</v>
      </c>
      <c r="B55" s="91" t="s">
        <v>1269</v>
      </c>
    </row>
    <row r="56" spans="1:2" ht="29.25" thickBot="1">
      <c r="A56" s="272" t="s">
        <v>83</v>
      </c>
      <c r="B56" s="91">
        <v>365</v>
      </c>
    </row>
    <row r="57" spans="1:2" ht="36.75" customHeight="1" thickBot="1">
      <c r="A57" s="273" t="s">
        <v>151</v>
      </c>
      <c r="B57" s="91" t="s">
        <v>1349</v>
      </c>
    </row>
    <row r="58" spans="1:2" ht="29.25" thickBot="1">
      <c r="A58" s="272" t="s">
        <v>138</v>
      </c>
      <c r="B58" s="91">
        <v>2010</v>
      </c>
    </row>
    <row r="59" spans="1:2" ht="14.25">
      <c r="A59" s="194" t="s">
        <v>112</v>
      </c>
      <c r="B59" s="195"/>
    </row>
    <row r="60" spans="1:2" ht="14.25">
      <c r="A60" s="261" t="s">
        <v>73</v>
      </c>
      <c r="B60" s="92">
        <v>131280</v>
      </c>
    </row>
    <row r="61" spans="1:2" ht="15" thickBot="1">
      <c r="A61" s="262" t="s">
        <v>74</v>
      </c>
      <c r="B61" s="96">
        <v>518044</v>
      </c>
    </row>
    <row r="62" spans="1:2" ht="14.25">
      <c r="A62" s="194" t="s">
        <v>113</v>
      </c>
      <c r="B62" s="195"/>
    </row>
    <row r="63" spans="1:2" ht="14.25">
      <c r="A63" s="261" t="s">
        <v>73</v>
      </c>
      <c r="B63" s="92">
        <v>131267</v>
      </c>
    </row>
    <row r="64" spans="1:2" ht="15" thickBot="1">
      <c r="A64" s="262" t="s">
        <v>74</v>
      </c>
      <c r="B64" s="96">
        <v>518027</v>
      </c>
    </row>
    <row r="65" spans="1:2" ht="14.25">
      <c r="A65" s="194" t="s">
        <v>156</v>
      </c>
      <c r="B65" s="195"/>
    </row>
    <row r="66" spans="1:2" ht="14.25">
      <c r="A66" s="261" t="s">
        <v>73</v>
      </c>
      <c r="B66" s="92">
        <v>131280</v>
      </c>
    </row>
    <row r="67" spans="1:2" ht="15" thickBot="1">
      <c r="A67" s="262" t="s">
        <v>74</v>
      </c>
      <c r="B67" s="96">
        <v>518008</v>
      </c>
    </row>
    <row r="68" spans="1:2" ht="15" thickBot="1">
      <c r="A68" s="271" t="s">
        <v>154</v>
      </c>
      <c r="B68" s="96" t="s">
        <v>1350</v>
      </c>
    </row>
    <row r="69" spans="1:2" ht="15" thickBot="1">
      <c r="A69" s="262" t="s">
        <v>550</v>
      </c>
      <c r="B69" s="293"/>
    </row>
    <row r="70" spans="1:2" ht="29.25" thickBot="1">
      <c r="A70" s="258" t="s">
        <v>139</v>
      </c>
      <c r="B70" s="91" t="s">
        <v>1321</v>
      </c>
    </row>
    <row r="71" spans="1:2" ht="29.25" thickBot="1">
      <c r="A71" s="258" t="s">
        <v>140</v>
      </c>
      <c r="B71" s="91" t="s">
        <v>1321</v>
      </c>
    </row>
    <row r="72" spans="1:2" ht="45.75" thickBot="1">
      <c r="A72" s="270" t="s">
        <v>1251</v>
      </c>
      <c r="B72" s="289"/>
    </row>
    <row r="73" ht="12.75">
      <c r="B73" s="87"/>
    </row>
    <row r="74" ht="12.75">
      <c r="B74" s="87"/>
    </row>
    <row r="75" ht="12.75">
      <c r="B75" s="87"/>
    </row>
    <row r="76" ht="12.75">
      <c r="B76" s="87"/>
    </row>
    <row r="77" ht="12.75">
      <c r="B77" s="87"/>
    </row>
    <row r="78" ht="12.75">
      <c r="B78" s="87"/>
    </row>
    <row r="79" ht="12.75">
      <c r="B79" s="87"/>
    </row>
    <row r="80" ht="12.75">
      <c r="B80" s="87"/>
    </row>
    <row r="81" ht="12.75">
      <c r="B81" s="87"/>
    </row>
    <row r="82" ht="12.75">
      <c r="B82" s="87"/>
    </row>
    <row r="83" ht="12.75">
      <c r="B83" s="87"/>
    </row>
    <row r="84" ht="12.75">
      <c r="B84" s="87"/>
    </row>
    <row r="85" ht="12.75">
      <c r="B85" s="87"/>
    </row>
    <row r="86" ht="12.75">
      <c r="B86" s="87"/>
    </row>
    <row r="87" ht="12.75">
      <c r="B87" s="87"/>
    </row>
    <row r="88" ht="12.75">
      <c r="B88" s="87"/>
    </row>
    <row r="89" ht="12.75">
      <c r="B89" s="87"/>
    </row>
    <row r="90" ht="12.75">
      <c r="B90" s="87"/>
    </row>
    <row r="91" ht="12.75">
      <c r="B91" s="87"/>
    </row>
    <row r="92" ht="12.75">
      <c r="B92" s="87"/>
    </row>
    <row r="93" ht="12.75">
      <c r="B93" s="87"/>
    </row>
    <row r="94" ht="12.75">
      <c r="B94" s="87"/>
    </row>
    <row r="95" ht="12.75">
      <c r="B95" s="87"/>
    </row>
    <row r="96" ht="12.75">
      <c r="B96" s="87"/>
    </row>
    <row r="97" ht="12.75">
      <c r="B97" s="87"/>
    </row>
    <row r="98" ht="12.75">
      <c r="B98" s="87"/>
    </row>
    <row r="99" ht="12.75">
      <c r="B99" s="87"/>
    </row>
    <row r="100" ht="12.75">
      <c r="B100" s="87"/>
    </row>
  </sheetData>
  <sheetProtection password="ED2E" sheet="1" formatCells="0"/>
  <mergeCells count="5">
    <mergeCell ref="C22:D22"/>
    <mergeCell ref="C19:D19"/>
    <mergeCell ref="C23:D23"/>
    <mergeCell ref="C24:D24"/>
    <mergeCell ref="C25:D37"/>
  </mergeCells>
  <conditionalFormatting sqref="C22:D22">
    <cfRule type="expression" priority="7" dxfId="8">
      <formula>OR(0.9&gt;IF(AND(C21=0,D21=0),1,IF(OR(C21=0,D21=0),0,C21/D21)),IF(AND(C21=0,D21=0),1,IF(OR(C21=0,D21=0),0,C21/D21))&gt;1.1)</formula>
    </cfRule>
  </conditionalFormatting>
  <conditionalFormatting sqref="B29">
    <cfRule type="expression" priority="8" dxfId="9">
      <formula>OR(0.9&gt;IF(AND(C21=0,D21=0),1,IF(OR(C21=0,D21=0),0,C21/D21)),IF(AND(C21=0,D21=0),1,IF(OR(C21=0,D21=0),0,C21/D21))&gt;1.1)</formula>
    </cfRule>
  </conditionalFormatting>
  <conditionalFormatting sqref="B32">
    <cfRule type="expression" priority="6" dxfId="9">
      <formula>OR(0.9&gt;IF(AND(C21=0,D21=0),1,IF(OR(C21=0,D21=0),0,C21/D21)),IF(AND(C21=0,D21=0),1,IF(OR(C21=0,D21=0),0,C21/D21))&gt;1.1)</formula>
    </cfRule>
  </conditionalFormatting>
  <conditionalFormatting sqref="B33">
    <cfRule type="expression" priority="5" dxfId="9">
      <formula>OR(0.9&gt;IF(AND(C21=0,D21=0),1,IF(OR(C21=0,D21=0),0,C21/D21)),IF(AND(C21=0,D21=0),1,IF(OR(C21=0,D21=0),0,C21/D21))&gt;1.1)</formula>
    </cfRule>
  </conditionalFormatting>
  <conditionalFormatting sqref="B34">
    <cfRule type="expression" priority="4" dxfId="9" stopIfTrue="1">
      <formula>OR(0.9&gt;IF(AND(C21=0,D21=0),1,IF(OR(C21=0,D21=0),0,C21/D21)),IF(AND(C21=0,D21=0),1,IF(OR(C21=0,D21=0),0,C21/D21))&gt;1.1)</formula>
    </cfRule>
  </conditionalFormatting>
  <conditionalFormatting sqref="B35">
    <cfRule type="expression" priority="3" dxfId="9">
      <formula>OR(0.9&gt;IF(AND(C21=0,D21=0),1,IF(OR(C21=0,D21=0),0,C21/D21)),IF(AND(C21=0,D21=0),1,IF(OR(C21=0,D21=0),0,C21/D21))&gt;1.1)</formula>
    </cfRule>
  </conditionalFormatting>
  <conditionalFormatting sqref="B36">
    <cfRule type="expression" priority="2" dxfId="9">
      <formula>OR(0.9&gt;IF(AND(C21=0,D21=0),1,IF(OR(C21=0,D21=0),0,C21/D21)),IF(AND(C21=0,D21=0),1,IF(OR(C21=0,D21=0),0,C21/D21))&gt;1.1)</formula>
    </cfRule>
  </conditionalFormatting>
  <conditionalFormatting sqref="B37">
    <cfRule type="expression" priority="1" dxfId="9">
      <formula>OR(0.9&gt;IF(AND(C21=0,D21=0),1,IF(OR(C21=0,D21=0),0,C21/D21)),IF(AND(C21=0,D21=0),1,IF(OR(C21=0,D21=0),0,C21/D21))&gt;1.1)</formula>
    </cfRule>
  </conditionalFormatting>
  <dataValidations count="21">
    <dataValidation type="whole" allowBlank="1" showInputMessage="1" showErrorMessage="1" errorTitle="Napačen vnos letnice!" error="V celico se vpisuje letnica pričetka obratovanja rekonstruirane naprave. Ta lentica ne more biti nižja od letnice pričetka obratovanja naprave (celica C15)." sqref="B18">
      <formula1>B15</formula1>
      <formula2>2020</formula2>
    </dataValidation>
    <dataValidation type="whole" allowBlank="1" showInputMessage="1" showErrorMessage="1" errorTitle="Napaka pri vnosu velikosti ČN" error="Velikost ČN se podaja v enotah PE kot celo število med 0 in 100.000. " sqref="B14">
      <formula1>0</formula1>
      <formula2>1000000</formula2>
    </dataValidation>
    <dataValidation type="whole" allowBlank="1" showInputMessage="1" showErrorMessage="1" errorTitle="Napačna letnica!" error="V to celico se vnaša letnica pričetka čiščenja na tej napravi!" sqref="B15">
      <formula1>1955</formula1>
      <formula2>2020</formula2>
    </dataValidation>
    <dataValidation type="whole" operator="greaterThan" allowBlank="1" showInputMessage="1" showErrorMessage="1" errorTitle="Napačen vnos števila prebivalcev" error="Število prebivalcev, katerih komunalne odpadne vode se čistijo na napravi se podaja kot celo število večje od 0." sqref="B43">
      <formula1>0</formula1>
    </dataValidation>
    <dataValidation type="decimal" allowBlank="1" showInputMessage="1" showErrorMessage="1" errorTitle="Napačen vnos suhe snovi blata!" error="Povprečna suha snov blata se podaja v procentih kot decimalno število večje od 0 (in manjše od 60)." sqref="B22">
      <formula1>0</formula1>
      <formula2>60</formula2>
    </dataValidation>
    <dataValidation type="decimal" operator="greaterThan" allowBlank="1" showInputMessage="1" showErrorMessage="1" errorTitle="Napačna količina odpadne vode!" error="Količina čiščene odpadne vode v letu izvajanja monitoringa se podaja v 1000 m3 kot decimalno število večje od 0." sqref="B49">
      <formula1>0</formula1>
    </dataValidation>
    <dataValidation type="whole" allowBlank="1" showInputMessage="1" showErrorMessage="1" errorTitle="Napačen vnos števila dni!" error="Število dni normalnega obratovanja naprave v letu izvajanja monitoringa se vpiše kot celo število med 0 in 365." sqref="B56">
      <formula1>0</formula1>
      <formula2>365</formula2>
    </dataValidation>
    <dataValidation type="list" allowBlank="1" showInputMessage="1" showErrorMessage="1" errorTitle="Napačna navedba člena!" error="Kot navedba člena uredbe, po katerem se vrednoti iztok ČN se lahko vpišejo le številke 4, 5 ali 6. Ali pa kratica OVD če gre za vrednotenje po izdanem okoljevarstvenem dovoljenju." sqref="B57">
      <formula1>"5,6,5 OVD,6 OVD"</formula1>
    </dataValidation>
    <dataValidation type="decimal" operator="greaterThanOrEqual" allowBlank="1" showInputMessage="1" showErrorMessage="1" errorTitle="Napaka pri vnosu količine blata!" error="Letna količina odvečnega blata se podaja kot decimalno število večje od 0." sqref="B20 B23">
      <formula1>0</formula1>
    </dataValidation>
    <dataValidation type="decimal" operator="greaterThan" allowBlank="1" showInputMessage="1" showErrorMessage="1" errorTitle="Napačen vnos količine bioplina!" error="Količina bioplina, ki se je na napravi uporabila za pridobivanje energije, se vpiše v enotah 1000 m3, kot decimalno število večje od 0." sqref="B27:B28">
      <formula1>0</formula1>
    </dataValidation>
    <dataValidation type="decimal" operator="greaterThan" allowBlank="1" showInputMessage="1" showErrorMessage="1" errorTitle="Napačen vnos količine!" error="Količina grezničnih muljev, ki je bila sprejeta na napravo v letu izvajanja monitoringa se vpiše v kubičnih metrih kot decimalno število večje od nič." sqref="B40">
      <formula1>0</formula1>
    </dataValidation>
    <dataValidation type="whole" allowBlank="1" showInputMessage="1" showErrorMessage="1" errorTitle="Napačen vnos koordinate X!" error="Kraji v Sloveniji imajo Gauss-Krugerjevo X koordinato v območju med 30844 in 193163. (Mogoče ste hoteli vpisati koordinato z vodilno številko 5, ali pa ste zamenjali X in Y koordinato)." sqref="B52 B66 B63 B60">
      <formula1>30844</formula1>
      <formula2>193163</formula2>
    </dataValidation>
    <dataValidation type="whole" allowBlank="1" showInputMessage="1" showErrorMessage="1" errorTitle="Napačen vnos koordinate Y!" error="Kraji v Sloveniji imajo Gauss-Krugerjevo Y koordinato v območju med 375230 in 623035. (Mogoče ste hoteli vpisati koordinato z vodilno številko 5, ali pa ste zamenjali X in Y koordinato)." sqref="B53 B67 B64 B61">
      <formula1>375230</formula1>
      <formula2>623035</formula2>
    </dataValidation>
    <dataValidation type="whole" allowBlank="1" showInputMessage="1" showErrorMessage="1" errorTitle="Napačen čas vzorčenja!" error="Čas vzorčenja se podaja kot celo število med 0 in 24. 0 še vpiše v primeru odvzema trenutnega vzorca." sqref="B54">
      <formula1>0</formula1>
      <formula2>24</formula2>
    </dataValidation>
    <dataValidation type="decimal" allowBlank="1" showInputMessage="1" showErrorMessage="1" errorTitle="Napačen vnos zadrževalnega časa!" error="Hidravlični zadrževalni čas se vnaša v urah kot decimalno število med 0 in 240." sqref="B16">
      <formula1>0</formula1>
      <formula2>240</formula2>
    </dataValidation>
    <dataValidation type="whole" operator="greaterThan" allowBlank="1" showInputMessage="1" showErrorMessage="1" errorTitle="napačna vrednost" error="V to celico se vpisuje število prebivalcev, priključenih na kanalizacijski sistem, kot celo število večje od nič." sqref="B46">
      <formula1>0</formula1>
    </dataValidation>
    <dataValidation type="whole" allowBlank="1" showInputMessage="1" showErrorMessage="1" errorTitle="Napačna letnica!" error="V to celico se vnaša letnica predvidene prilagoditve obstoječe ČN za doseganje predpisanih parametrov čiščenja!" sqref="B58">
      <formula1>1955</formula1>
      <formula2>2020</formula2>
    </dataValidation>
    <dataValidation type="decimal" operator="greaterThan" allowBlank="1" showInputMessage="1" showErrorMessage="1" error="Količine blata in površine so decimalna števila večja od nič." sqref="B29 B32:B37">
      <formula1>0</formula1>
    </dataValidation>
    <dataValidation type="list" allowBlank="1" showInputMessage="1" showErrorMessage="1" errorTitle="Napačna vrednost" error="V tej celici se vpiše DA ali NE." sqref="B68">
      <formula1>" DA, NE"</formula1>
    </dataValidation>
    <dataValidation operator="greaterThan" allowBlank="1" showInputMessage="1" showErrorMessage="1" errorTitle="Napačen vnos datuma obvestila!" error="Datum obvestila IRSOP o neustreznem merilnem mestu se vpiše kot npr. 1.1.2000." sqref="B69"/>
    <dataValidation type="decimal" allowBlank="1" showInputMessage="1" showErrorMessage="1" errorTitle="Napačen vnos suhe snovi blata!" error="Povprečna suha snov blata se podaja v procentih kot decimalno število večje od 0 (in manjše od 60)." sqref="B21 B24">
      <formula1>0</formula1>
      <formula2>100</formula2>
    </dataValidation>
  </dataValidations>
  <printOptions/>
  <pageMargins left="0.984251968503937" right="0.5905511811023623" top="0.7874015748031497" bottom="0.7874015748031497" header="0" footer="0"/>
  <pageSetup blackAndWhite="1" fitToHeight="2" fitToWidth="1" horizontalDpi="600" verticalDpi="600" orientation="portrait" paperSize="9" scale="81" r:id="rId4"/>
  <headerFooter alignWithMargins="0">
    <oddHeader>&amp;LPoročilo o obratovalnem monitoringu odpadnih vod</oddHeader>
    <oddFooter>&amp;L&amp;F&amp;CStran &amp;P</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List1"/>
  <dimension ref="A1:A20"/>
  <sheetViews>
    <sheetView zoomScalePageLayoutView="0" workbookViewId="0" topLeftCell="A10">
      <selection activeCell="E7" sqref="E7"/>
    </sheetView>
  </sheetViews>
  <sheetFormatPr defaultColWidth="9.00390625" defaultRowHeight="12.75"/>
  <cols>
    <col min="1" max="1" width="82.25390625" style="0" customWidth="1"/>
  </cols>
  <sheetData>
    <row r="1" ht="19.5" customHeight="1">
      <c r="A1" s="184" t="s">
        <v>108</v>
      </c>
    </row>
    <row r="2" ht="12.75" customHeight="1">
      <c r="A2" t="str">
        <f>IF(AND(Poročilo_1!B3&lt;&gt;"",Poročilo_3!B49&lt;&gt;""),"V letu "&amp;Poročilo_1!B3&amp;" se je na čistilni napravi čistilo "&amp;Poročilo_3!B49*1000&amp;" m3 odpadne vode.","")</f>
        <v>V letu 2015 se je na čistilni napravi čistilo 255000 m3 odpadne vode.</v>
      </c>
    </row>
    <row r="3" ht="12.75" customHeight="1"/>
    <row r="4" ht="15.75">
      <c r="A4" s="183" t="s">
        <v>104</v>
      </c>
    </row>
    <row r="5" ht="122.25" customHeight="1">
      <c r="A5" s="341" t="s">
        <v>1335</v>
      </c>
    </row>
    <row r="6" ht="38.25" customHeight="1">
      <c r="A6" s="334" t="s">
        <v>1325</v>
      </c>
    </row>
    <row r="7" ht="154.5" customHeight="1">
      <c r="A7" s="188" t="s">
        <v>1338</v>
      </c>
    </row>
    <row r="9" ht="15.75" customHeight="1">
      <c r="A9" s="183" t="s">
        <v>105</v>
      </c>
    </row>
    <row r="10" ht="125.25" customHeight="1">
      <c r="A10" s="341" t="s">
        <v>1336</v>
      </c>
    </row>
    <row r="11" ht="12.75">
      <c r="A11" s="188"/>
    </row>
    <row r="12" ht="12.75">
      <c r="A12" s="188"/>
    </row>
    <row r="14" ht="31.5">
      <c r="A14" s="277" t="s">
        <v>551</v>
      </c>
    </row>
    <row r="15" ht="63.75">
      <c r="A15" s="188" t="s">
        <v>1337</v>
      </c>
    </row>
    <row r="16" ht="12.75">
      <c r="A16" s="219"/>
    </row>
    <row r="17" ht="12.75">
      <c r="A17" s="219"/>
    </row>
    <row r="19" ht="15.75">
      <c r="A19" s="183" t="s">
        <v>525</v>
      </c>
    </row>
    <row r="20" ht="12.75">
      <c r="A20" s="324">
        <v>2016</v>
      </c>
    </row>
  </sheetData>
  <sheetProtection password="ED2E" sheet="1" objects="1" scenarios="1" formatCells="0"/>
  <printOptions/>
  <pageMargins left="0.984251968503937" right="0.7874015748031497" top="0.7874015748031497" bottom="0.7874015748031497" header="0" footer="0"/>
  <pageSetup blackAndWhite="1" horizontalDpi="300" verticalDpi="300" orientation="portrait" paperSize="9" r:id="rId3"/>
  <headerFooter alignWithMargins="0">
    <oddHeader>&amp;LPoročilo o obratovalnem monitoringu odpadnih vod</oddHeader>
    <oddFooter>&amp;L&amp;F&amp;CStran &amp;P</oddFooter>
  </headerFooter>
  <legacyDrawing r:id="rId2"/>
</worksheet>
</file>

<file path=xl/worksheets/sheet7.xml><?xml version="1.0" encoding="utf-8"?>
<worksheet xmlns="http://schemas.openxmlformats.org/spreadsheetml/2006/main" xmlns:r="http://schemas.openxmlformats.org/officeDocument/2006/relationships">
  <sheetPr codeName="List3">
    <pageSetUpPr fitToPage="1"/>
  </sheetPr>
  <dimension ref="A1:G18"/>
  <sheetViews>
    <sheetView zoomScale="75" zoomScaleNormal="75" zoomScalePageLayoutView="0" workbookViewId="0" topLeftCell="A1">
      <selection activeCell="B31" sqref="B31"/>
    </sheetView>
  </sheetViews>
  <sheetFormatPr defaultColWidth="9.00390625" defaultRowHeight="12.75"/>
  <cols>
    <col min="1" max="1" width="7.75390625" style="51" customWidth="1"/>
    <col min="2" max="2" width="26.75390625" style="51" customWidth="1"/>
    <col min="3" max="3" width="13.00390625" style="51" customWidth="1"/>
    <col min="4" max="4" width="14.125" style="51" customWidth="1"/>
    <col min="5" max="5" width="54.25390625" style="50" customWidth="1"/>
    <col min="6" max="6" width="25.00390625" style="50" customWidth="1"/>
    <col min="7" max="7" width="36.375" style="50" customWidth="1"/>
    <col min="8" max="16384" width="9.125" style="50" customWidth="1"/>
  </cols>
  <sheetData>
    <row r="1" spans="1:7" ht="78.75" customHeight="1" thickBot="1">
      <c r="A1" s="269">
        <v>11</v>
      </c>
      <c r="B1" s="268"/>
      <c r="C1" s="268"/>
      <c r="D1" s="268"/>
      <c r="E1" s="268"/>
      <c r="F1" s="458"/>
      <c r="G1" s="458"/>
    </row>
    <row r="2" spans="1:7" ht="28.5" customHeight="1" thickBot="1">
      <c r="A2" s="455" t="s">
        <v>548</v>
      </c>
      <c r="B2" s="456"/>
      <c r="C2" s="456"/>
      <c r="D2" s="456"/>
      <c r="E2" s="456"/>
      <c r="F2" s="456"/>
      <c r="G2" s="457"/>
    </row>
    <row r="3" spans="1:7" ht="48" thickBot="1">
      <c r="A3" s="385" t="s">
        <v>17</v>
      </c>
      <c r="B3" s="386" t="s">
        <v>45</v>
      </c>
      <c r="C3" s="386" t="s">
        <v>116</v>
      </c>
      <c r="D3" s="386" t="s">
        <v>117</v>
      </c>
      <c r="E3" s="386" t="s">
        <v>46</v>
      </c>
      <c r="F3" s="387" t="s">
        <v>114</v>
      </c>
      <c r="G3" s="388" t="s">
        <v>115</v>
      </c>
    </row>
    <row r="4" spans="1:7" ht="13.5" thickTop="1">
      <c r="A4" s="201">
        <v>1</v>
      </c>
      <c r="B4" s="202" t="s">
        <v>32</v>
      </c>
      <c r="C4" s="196"/>
      <c r="D4" s="197"/>
      <c r="E4" s="389" t="s">
        <v>1284</v>
      </c>
      <c r="F4" s="393" t="s">
        <v>1269</v>
      </c>
      <c r="G4" s="397" t="s">
        <v>29</v>
      </c>
    </row>
    <row r="5" spans="1:7" ht="12.75">
      <c r="A5" s="203">
        <v>2</v>
      </c>
      <c r="B5" s="204" t="s">
        <v>33</v>
      </c>
      <c r="C5" s="196"/>
      <c r="D5" s="197"/>
      <c r="E5" s="390" t="s">
        <v>1343</v>
      </c>
      <c r="F5" s="394" t="s">
        <v>1269</v>
      </c>
      <c r="G5" s="398" t="s">
        <v>29</v>
      </c>
    </row>
    <row r="6" spans="1:7" ht="12.75">
      <c r="A6" s="203">
        <v>3</v>
      </c>
      <c r="B6" s="204" t="s">
        <v>118</v>
      </c>
      <c r="C6" s="342">
        <v>1</v>
      </c>
      <c r="D6" s="343">
        <v>2</v>
      </c>
      <c r="E6" s="390" t="s">
        <v>1270</v>
      </c>
      <c r="F6" s="394" t="s">
        <v>1269</v>
      </c>
      <c r="G6" s="397" t="s">
        <v>29</v>
      </c>
    </row>
    <row r="7" spans="1:7" ht="12.75">
      <c r="A7" s="205">
        <v>26</v>
      </c>
      <c r="B7" s="206" t="s">
        <v>124</v>
      </c>
      <c r="C7" s="342">
        <v>1</v>
      </c>
      <c r="D7" s="343">
        <v>2</v>
      </c>
      <c r="E7" s="390" t="s">
        <v>1274</v>
      </c>
      <c r="F7" s="394" t="s">
        <v>1269</v>
      </c>
      <c r="G7" s="398" t="s">
        <v>29</v>
      </c>
    </row>
    <row r="8" spans="1:7" ht="12.75">
      <c r="A8" s="207">
        <v>38</v>
      </c>
      <c r="B8" s="204" t="s">
        <v>120</v>
      </c>
      <c r="C8" s="342">
        <v>4</v>
      </c>
      <c r="D8" s="343">
        <v>10</v>
      </c>
      <c r="E8" s="390" t="s">
        <v>1280</v>
      </c>
      <c r="F8" s="394" t="s">
        <v>1269</v>
      </c>
      <c r="G8" s="397" t="s">
        <v>29</v>
      </c>
    </row>
    <row r="9" spans="1:7" ht="15.75">
      <c r="A9" s="203">
        <v>39</v>
      </c>
      <c r="B9" s="204" t="s">
        <v>121</v>
      </c>
      <c r="C9" s="342">
        <v>1</v>
      </c>
      <c r="D9" s="343">
        <v>4</v>
      </c>
      <c r="E9" s="390" t="s">
        <v>1281</v>
      </c>
      <c r="F9" s="394" t="s">
        <v>1269</v>
      </c>
      <c r="G9" s="398" t="s">
        <v>29</v>
      </c>
    </row>
    <row r="10" spans="1:7" ht="12.75">
      <c r="A10" s="205">
        <v>33</v>
      </c>
      <c r="B10" s="206" t="s">
        <v>122</v>
      </c>
      <c r="C10" s="342" t="s">
        <v>1345</v>
      </c>
      <c r="D10" s="343" t="s">
        <v>1346</v>
      </c>
      <c r="E10" s="390" t="s">
        <v>1279</v>
      </c>
      <c r="F10" s="394" t="s">
        <v>1269</v>
      </c>
      <c r="G10" s="397" t="s">
        <v>29</v>
      </c>
    </row>
    <row r="11" spans="1:7" ht="12.75">
      <c r="A11" s="205">
        <v>60</v>
      </c>
      <c r="B11" s="206" t="s">
        <v>123</v>
      </c>
      <c r="C11" s="342">
        <v>1</v>
      </c>
      <c r="D11" s="343">
        <v>2</v>
      </c>
      <c r="E11" s="390" t="s">
        <v>1282</v>
      </c>
      <c r="F11" s="394" t="s">
        <v>1347</v>
      </c>
      <c r="G11" s="398" t="s">
        <v>29</v>
      </c>
    </row>
    <row r="12" spans="1:7" ht="12.75">
      <c r="A12" s="205">
        <v>28</v>
      </c>
      <c r="B12" s="206" t="s">
        <v>125</v>
      </c>
      <c r="C12" s="342" t="s">
        <v>1278</v>
      </c>
      <c r="D12" s="343" t="s">
        <v>1273</v>
      </c>
      <c r="E12" s="390" t="s">
        <v>1277</v>
      </c>
      <c r="F12" s="394" t="s">
        <v>1269</v>
      </c>
      <c r="G12" s="397" t="s">
        <v>29</v>
      </c>
    </row>
    <row r="13" spans="1:7" ht="12.75">
      <c r="A13" s="207">
        <v>27</v>
      </c>
      <c r="B13" s="204" t="s">
        <v>126</v>
      </c>
      <c r="C13" s="342" t="s">
        <v>1275</v>
      </c>
      <c r="D13" s="343" t="s">
        <v>1276</v>
      </c>
      <c r="E13" s="390" t="s">
        <v>1277</v>
      </c>
      <c r="F13" s="394" t="s">
        <v>1269</v>
      </c>
      <c r="G13" s="398" t="s">
        <v>29</v>
      </c>
    </row>
    <row r="14" spans="1:7" ht="12.75">
      <c r="A14" s="267">
        <v>61</v>
      </c>
      <c r="B14" s="208" t="s">
        <v>127</v>
      </c>
      <c r="C14" s="344">
        <v>1</v>
      </c>
      <c r="D14" s="345">
        <v>2</v>
      </c>
      <c r="E14" s="391" t="s">
        <v>1283</v>
      </c>
      <c r="F14" s="395" t="s">
        <v>1269</v>
      </c>
      <c r="G14" s="400" t="s">
        <v>29</v>
      </c>
    </row>
    <row r="15" spans="1:7" ht="13.5" thickBot="1">
      <c r="A15" s="265">
        <v>4</v>
      </c>
      <c r="B15" s="266" t="s">
        <v>119</v>
      </c>
      <c r="C15" s="346" t="s">
        <v>1271</v>
      </c>
      <c r="D15" s="347" t="s">
        <v>1272</v>
      </c>
      <c r="E15" s="392" t="s">
        <v>1344</v>
      </c>
      <c r="F15" s="396" t="s">
        <v>1269</v>
      </c>
      <c r="G15" s="399" t="s">
        <v>29</v>
      </c>
    </row>
    <row r="16" spans="1:7" ht="12.75">
      <c r="A16" s="198"/>
      <c r="B16" s="198"/>
      <c r="C16" s="198"/>
      <c r="D16" s="198"/>
      <c r="E16" s="199"/>
      <c r="F16" s="199"/>
      <c r="G16" s="199"/>
    </row>
    <row r="17" spans="1:7" ht="12.75">
      <c r="A17" s="198"/>
      <c r="B17" s="198"/>
      <c r="C17" s="198"/>
      <c r="D17" s="198"/>
      <c r="E17" s="199"/>
      <c r="F17" s="199"/>
      <c r="G17" s="199"/>
    </row>
    <row r="18" spans="1:7" ht="12.75">
      <c r="A18" s="198"/>
      <c r="B18" s="198"/>
      <c r="C18" s="198"/>
      <c r="D18" s="198"/>
      <c r="E18" s="199"/>
      <c r="F18" s="199"/>
      <c r="G18" s="199"/>
    </row>
  </sheetData>
  <sheetProtection password="ED2E" sheet="1" objects="1" scenarios="1" formatCells="0"/>
  <mergeCells count="2">
    <mergeCell ref="A2:G2"/>
    <mergeCell ref="F1:G1"/>
  </mergeCells>
  <dataValidations count="4">
    <dataValidation type="custom" operator="lessThanOrEqual" showInputMessage="1" showErrorMessage="1" errorTitle="Napačna vrednost za LOD ali LOQ" error="Meja zaznavnosti (LOD) in meja določljivosti (LOQ) se podajata kot decimalno število večje od nič. Če meje niso določljive se vrednosti ne piše (prazna celica). LOD mora biti manjše ali enako LOQ." sqref="C4:C15">
      <formula1>IF(OR(AND(D4&lt;&gt;"",D4&lt;C4),C4&lt;0),"",C4)</formula1>
    </dataValidation>
    <dataValidation type="custom" operator="greaterThanOrEqual" showInputMessage="1" showErrorMessage="1" errorTitle="Napačna vrednost za LOD ali LOQ" error="Meja zaznavnosti (LOD) in meja določljivosti (LOQ) se podajata kot decimalno število večje od nič. Če meje niso določljive se vrednosti ne piše (prazna celica). LOQ mora biti večje ali enako LOD." sqref="D4:D15">
      <formula1>IF(OR(D4&lt;C4,D4&lt;0),"",D4)</formula1>
    </dataValidation>
    <dataValidation allowBlank="1" showInputMessage="1" showErrorMessage="1" promptTitle="Vsebina celice" prompt="V tej celici se nahaja zaporedna številka parametra iz splošne uredbe. Če parameter v splošni uredbi ni definiran je številka iz baze podatkov ARSO. Celica se vpiše samodejno ob dodajanju nove vrstice meritev." sqref="A4:A15"/>
    <dataValidation allowBlank="1" showInputMessage="1" showErrorMessage="1" promptTitle="Vsebina celice" prompt="V tej celici se nahaja naziv parametra." sqref="B14"/>
  </dataValidations>
  <printOptions/>
  <pageMargins left="0.984251968503937" right="0.5905511811023623" top="0.7874015748031497" bottom="0.7874015748031497" header="0" footer="0"/>
  <pageSetup blackAndWhite="1" fitToHeight="1" fitToWidth="1" horizontalDpi="600" verticalDpi="600" orientation="landscape" paperSize="9" scale="74" r:id="rId3"/>
  <headerFooter alignWithMargins="0">
    <oddHeader>&amp;LPoročilo o obratovalnem monitoringu odpadnih vod</oddHeader>
    <oddFooter>&amp;L&amp;F&amp;CStran &amp;P</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List5">
    <pageSetUpPr fitToPage="1"/>
  </sheetPr>
  <dimension ref="A1:AH86"/>
  <sheetViews>
    <sheetView zoomScalePageLayoutView="0" workbookViewId="0" topLeftCell="A4">
      <selection activeCell="L48" sqref="L48"/>
    </sheetView>
  </sheetViews>
  <sheetFormatPr defaultColWidth="9.00390625" defaultRowHeight="12.75"/>
  <cols>
    <col min="1" max="1" width="7.625" style="46" customWidth="1"/>
    <col min="2" max="2" width="18.25390625" style="47" customWidth="1"/>
    <col min="3" max="3" width="7.875" style="4" customWidth="1"/>
    <col min="4" max="4" width="9.875" style="46" customWidth="1"/>
    <col min="5" max="16" width="8.75390625" style="16" customWidth="1"/>
    <col min="17" max="17" width="11.375" style="46" customWidth="1"/>
    <col min="18" max="18" width="9.75390625" style="46" customWidth="1"/>
    <col min="19" max="19" width="9.375" style="46" customWidth="1"/>
    <col min="20" max="20" width="8.625" style="48" customWidth="1"/>
    <col min="21" max="21" width="12.75390625" style="49" customWidth="1"/>
    <col min="22" max="22" width="15.00390625" style="15" customWidth="1"/>
    <col min="23" max="23" width="18.75390625" style="15" customWidth="1"/>
    <col min="24" max="34" width="9.125" style="15" customWidth="1"/>
    <col min="35" max="16384" width="9.125" style="16" customWidth="1"/>
  </cols>
  <sheetData>
    <row r="1" spans="16:21" ht="49.5" customHeight="1" thickBot="1">
      <c r="P1" s="459" t="s">
        <v>552</v>
      </c>
      <c r="Q1" s="460"/>
      <c r="R1" s="460"/>
      <c r="S1" s="460"/>
      <c r="T1" s="460"/>
      <c r="U1" s="460"/>
    </row>
    <row r="2" spans="1:21" ht="13.5" thickBot="1">
      <c r="A2" s="139" t="s">
        <v>128</v>
      </c>
      <c r="B2" s="73"/>
      <c r="C2" s="69"/>
      <c r="D2" s="74"/>
      <c r="E2" s="75"/>
      <c r="F2" s="75"/>
      <c r="G2" s="75"/>
      <c r="H2" s="75"/>
      <c r="I2" s="75"/>
      <c r="J2" s="75"/>
      <c r="K2" s="138" t="str">
        <f>IF(Poročilo_3!B3="","",Poročilo_3!B3)</f>
        <v>DOBRNA</v>
      </c>
      <c r="L2" s="75"/>
      <c r="M2" s="75"/>
      <c r="N2" s="75"/>
      <c r="O2" s="75"/>
      <c r="P2" s="242"/>
      <c r="Q2" s="224"/>
      <c r="R2" s="224"/>
      <c r="S2" s="224"/>
      <c r="T2" s="230" t="e">
        <v>#N/A</v>
      </c>
      <c r="U2" s="226"/>
    </row>
    <row r="3" spans="1:21" ht="15" thickBot="1">
      <c r="A3" s="70" t="s">
        <v>61</v>
      </c>
      <c r="E3" s="76">
        <f>IF(Poročilo_3!$B$54="","",Poročilo_3!$B$54)</f>
        <v>24</v>
      </c>
      <c r="F3" s="78" t="s">
        <v>65</v>
      </c>
      <c r="L3" s="81"/>
      <c r="M3" s="16">
        <f>IF(Poročilo_3!B49="","",Poročilo_3!B49)</f>
        <v>255</v>
      </c>
      <c r="P3" s="242"/>
      <c r="Q3" s="224"/>
      <c r="R3" s="224"/>
      <c r="S3" s="224"/>
      <c r="T3" s="225"/>
      <c r="U3" s="226"/>
    </row>
    <row r="4" spans="1:21" ht="13.5" thickBot="1">
      <c r="A4" s="72" t="s">
        <v>87</v>
      </c>
      <c r="B4" s="73"/>
      <c r="C4" s="69"/>
      <c r="D4" s="74"/>
      <c r="E4" s="77" t="str">
        <f>IF(Poročilo_3!B55="","",Poročilo_3!B55)</f>
        <v>da</v>
      </c>
      <c r="F4" s="79" t="s">
        <v>67</v>
      </c>
      <c r="G4" s="75"/>
      <c r="H4" s="75"/>
      <c r="I4" s="81"/>
      <c r="J4" s="75" t="str">
        <f>IF(Poročilo_3!B50="","",Poročilo_3!B50)</f>
        <v>Dobrnica</v>
      </c>
      <c r="K4" s="75"/>
      <c r="L4" s="75"/>
      <c r="M4" s="75"/>
      <c r="N4" s="75"/>
      <c r="O4" s="75"/>
      <c r="P4" s="242"/>
      <c r="Q4" s="224"/>
      <c r="R4" s="224"/>
      <c r="S4" s="224"/>
      <c r="T4" s="225"/>
      <c r="U4" s="226"/>
    </row>
    <row r="5" spans="1:21" ht="13.5" customHeight="1" thickBot="1">
      <c r="A5" s="71" t="s">
        <v>64</v>
      </c>
      <c r="E5" s="77">
        <f>IF(Poročilo_3!B56="","",Poročilo_3!B56)</f>
        <v>365</v>
      </c>
      <c r="F5" s="80" t="s">
        <v>66</v>
      </c>
      <c r="H5" s="81"/>
      <c r="I5" s="16">
        <f>IF(Poročilo_3!B14="","",Poročilo_3!B14)</f>
        <v>4000</v>
      </c>
      <c r="P5" s="242"/>
      <c r="Q5" s="224"/>
      <c r="R5" s="224"/>
      <c r="S5" s="224"/>
      <c r="T5" s="225"/>
      <c r="U5" s="226"/>
    </row>
    <row r="6" spans="1:34" s="4" customFormat="1" ht="13.5" customHeight="1" thickBot="1">
      <c r="A6" s="82" t="s">
        <v>63</v>
      </c>
      <c r="B6" s="60"/>
      <c r="C6" s="61"/>
      <c r="D6" s="60"/>
      <c r="E6" s="61"/>
      <c r="F6" s="61"/>
      <c r="G6" s="83" t="str">
        <f>IF(Poročilo_3!B57="","",Poročilo_3!B57)</f>
        <v>5 OVD</v>
      </c>
      <c r="H6" s="61"/>
      <c r="I6" s="61"/>
      <c r="J6" s="61"/>
      <c r="K6" s="61"/>
      <c r="L6" s="61"/>
      <c r="M6" s="61"/>
      <c r="N6" s="61"/>
      <c r="O6" s="61"/>
      <c r="P6" s="243"/>
      <c r="Q6" s="227"/>
      <c r="R6" s="227"/>
      <c r="S6" s="227"/>
      <c r="T6" s="228"/>
      <c r="U6" s="229"/>
      <c r="V6" s="3"/>
      <c r="W6" s="3"/>
      <c r="X6" s="3"/>
      <c r="Y6" s="3"/>
      <c r="Z6" s="3"/>
      <c r="AA6" s="3"/>
      <c r="AB6" s="3"/>
      <c r="AC6" s="3"/>
      <c r="AD6" s="3"/>
      <c r="AE6" s="3"/>
      <c r="AF6" s="3"/>
      <c r="AG6" s="3"/>
      <c r="AH6" s="3"/>
    </row>
    <row r="7" spans="1:34" s="4" customFormat="1" ht="12.75">
      <c r="A7" s="62" t="s">
        <v>17</v>
      </c>
      <c r="B7" s="62" t="s">
        <v>18</v>
      </c>
      <c r="C7" s="63"/>
      <c r="D7" s="62" t="s">
        <v>19</v>
      </c>
      <c r="E7" s="64"/>
      <c r="F7" s="65"/>
      <c r="G7" s="65"/>
      <c r="H7" s="65"/>
      <c r="I7" s="65"/>
      <c r="J7" s="65" t="s">
        <v>20</v>
      </c>
      <c r="K7" s="65"/>
      <c r="L7" s="65"/>
      <c r="M7" s="65"/>
      <c r="N7" s="65"/>
      <c r="O7" s="65"/>
      <c r="P7" s="66"/>
      <c r="Q7" s="62" t="s">
        <v>21</v>
      </c>
      <c r="R7" s="62" t="s">
        <v>22</v>
      </c>
      <c r="S7" s="62" t="s">
        <v>23</v>
      </c>
      <c r="T7" s="67" t="s">
        <v>24</v>
      </c>
      <c r="U7" s="68" t="s">
        <v>25</v>
      </c>
      <c r="V7" s="151"/>
      <c r="W7" s="151"/>
      <c r="X7" s="3"/>
      <c r="Y7" s="3"/>
      <c r="Z7" s="3"/>
      <c r="AA7" s="3"/>
      <c r="AB7" s="3"/>
      <c r="AC7" s="3"/>
      <c r="AD7" s="3"/>
      <c r="AE7" s="3"/>
      <c r="AF7" s="3"/>
      <c r="AG7" s="3"/>
      <c r="AH7" s="3"/>
    </row>
    <row r="8" spans="1:34" s="4" customFormat="1" ht="13.5" thickBot="1">
      <c r="A8" s="9" t="s">
        <v>60</v>
      </c>
      <c r="B8" s="9" t="s">
        <v>26</v>
      </c>
      <c r="C8" s="10"/>
      <c r="D8" s="9" t="s">
        <v>27</v>
      </c>
      <c r="E8" s="11">
        <v>1</v>
      </c>
      <c r="F8" s="12">
        <v>2</v>
      </c>
      <c r="G8" s="12">
        <v>3</v>
      </c>
      <c r="H8" s="12">
        <v>4</v>
      </c>
      <c r="I8" s="12">
        <v>5</v>
      </c>
      <c r="J8" s="12">
        <v>6</v>
      </c>
      <c r="K8" s="12">
        <v>7</v>
      </c>
      <c r="L8" s="12">
        <v>8</v>
      </c>
      <c r="M8" s="12">
        <v>9</v>
      </c>
      <c r="N8" s="12">
        <v>10</v>
      </c>
      <c r="O8" s="12">
        <v>11</v>
      </c>
      <c r="P8" s="11">
        <v>12</v>
      </c>
      <c r="Q8" s="9" t="s">
        <v>27</v>
      </c>
      <c r="R8" s="9" t="s">
        <v>27</v>
      </c>
      <c r="S8" s="9" t="s">
        <v>27</v>
      </c>
      <c r="T8" s="13"/>
      <c r="U8" s="14"/>
      <c r="V8" s="151"/>
      <c r="W8" s="151"/>
      <c r="X8" s="3"/>
      <c r="Y8" s="3"/>
      <c r="Z8" s="3"/>
      <c r="AA8" s="3"/>
      <c r="AB8" s="3"/>
      <c r="AC8" s="3"/>
      <c r="AD8" s="3"/>
      <c r="AE8" s="3"/>
      <c r="AF8" s="3"/>
      <c r="AG8" s="3"/>
      <c r="AH8" s="3"/>
    </row>
    <row r="9" spans="1:34" s="4" customFormat="1" ht="13.5" thickTop="1">
      <c r="A9" s="105" t="s">
        <v>80</v>
      </c>
      <c r="B9" s="104"/>
      <c r="C9" s="6" t="s">
        <v>159</v>
      </c>
      <c r="D9" s="5" t="s">
        <v>29</v>
      </c>
      <c r="E9" s="166">
        <v>16</v>
      </c>
      <c r="F9" s="167">
        <v>46</v>
      </c>
      <c r="G9" s="166">
        <v>146</v>
      </c>
      <c r="H9" s="168">
        <v>189</v>
      </c>
      <c r="I9" s="168">
        <v>245</v>
      </c>
      <c r="J9" s="168">
        <v>295</v>
      </c>
      <c r="K9" s="168">
        <v>405</v>
      </c>
      <c r="L9" s="168">
        <v>463</v>
      </c>
      <c r="M9" s="168">
        <v>570</v>
      </c>
      <c r="N9" s="168">
        <v>627</v>
      </c>
      <c r="O9" s="168">
        <v>836</v>
      </c>
      <c r="P9" s="166">
        <v>872</v>
      </c>
      <c r="Q9" s="5" t="s">
        <v>29</v>
      </c>
      <c r="R9" s="5" t="s">
        <v>29</v>
      </c>
      <c r="S9" s="5" t="s">
        <v>29</v>
      </c>
      <c r="T9" s="7" t="s">
        <v>29</v>
      </c>
      <c r="U9" s="8" t="s">
        <v>29</v>
      </c>
      <c r="V9" s="151"/>
      <c r="W9" s="151"/>
      <c r="X9" s="3"/>
      <c r="Y9" s="3"/>
      <c r="Z9" s="3"/>
      <c r="AA9" s="3"/>
      <c r="AB9" s="3"/>
      <c r="AC9" s="3"/>
      <c r="AD9" s="3"/>
      <c r="AE9" s="3"/>
      <c r="AF9" s="3"/>
      <c r="AG9" s="3"/>
      <c r="AH9" s="3"/>
    </row>
    <row r="10" spans="1:34" s="4" customFormat="1" ht="13.5" thickBot="1">
      <c r="A10" s="106" t="s">
        <v>80</v>
      </c>
      <c r="B10" s="21"/>
      <c r="C10" s="19" t="s">
        <v>30</v>
      </c>
      <c r="D10" s="22" t="s">
        <v>29</v>
      </c>
      <c r="E10" s="169">
        <v>17</v>
      </c>
      <c r="F10" s="169">
        <v>47</v>
      </c>
      <c r="G10" s="170">
        <v>147</v>
      </c>
      <c r="H10" s="171">
        <v>190</v>
      </c>
      <c r="I10" s="171">
        <v>246</v>
      </c>
      <c r="J10" s="171">
        <v>296</v>
      </c>
      <c r="K10" s="171">
        <v>406</v>
      </c>
      <c r="L10" s="171">
        <v>464</v>
      </c>
      <c r="M10" s="171">
        <v>571</v>
      </c>
      <c r="N10" s="171">
        <v>628</v>
      </c>
      <c r="O10" s="171">
        <v>837</v>
      </c>
      <c r="P10" s="169">
        <v>873</v>
      </c>
      <c r="Q10" s="21" t="s">
        <v>29</v>
      </c>
      <c r="R10" s="21" t="s">
        <v>29</v>
      </c>
      <c r="S10" s="21" t="s">
        <v>29</v>
      </c>
      <c r="T10" s="32" t="s">
        <v>29</v>
      </c>
      <c r="U10" s="33" t="s">
        <v>29</v>
      </c>
      <c r="V10" s="151"/>
      <c r="W10" s="151"/>
      <c r="X10" s="3"/>
      <c r="Y10" s="3"/>
      <c r="Z10" s="3"/>
      <c r="AA10" s="3"/>
      <c r="AB10" s="3"/>
      <c r="AC10" s="3"/>
      <c r="AD10" s="3"/>
      <c r="AE10" s="3"/>
      <c r="AF10" s="3"/>
      <c r="AG10" s="3"/>
      <c r="AH10" s="3"/>
    </row>
    <row r="11" spans="1:23" ht="12.75">
      <c r="A11" s="5"/>
      <c r="B11" s="5" t="s">
        <v>28</v>
      </c>
      <c r="C11" s="6" t="s">
        <v>159</v>
      </c>
      <c r="D11" s="107" t="s">
        <v>29</v>
      </c>
      <c r="E11" s="141" t="s">
        <v>1256</v>
      </c>
      <c r="F11" s="140" t="s">
        <v>1258</v>
      </c>
      <c r="G11" s="140" t="s">
        <v>1259</v>
      </c>
      <c r="H11" s="140" t="s">
        <v>1260</v>
      </c>
      <c r="I11" s="140" t="s">
        <v>1261</v>
      </c>
      <c r="J11" s="140" t="s">
        <v>1262</v>
      </c>
      <c r="K11" s="140" t="s">
        <v>1263</v>
      </c>
      <c r="L11" s="140" t="s">
        <v>1264</v>
      </c>
      <c r="M11" s="140" t="s">
        <v>1265</v>
      </c>
      <c r="N11" s="140" t="s">
        <v>1266</v>
      </c>
      <c r="O11" s="140" t="s">
        <v>1267</v>
      </c>
      <c r="P11" s="140" t="s">
        <v>1268</v>
      </c>
      <c r="Q11" s="5" t="s">
        <v>29</v>
      </c>
      <c r="R11" s="5" t="s">
        <v>29</v>
      </c>
      <c r="S11" s="5" t="s">
        <v>29</v>
      </c>
      <c r="T11" s="7" t="s">
        <v>29</v>
      </c>
      <c r="U11" s="8" t="s">
        <v>29</v>
      </c>
      <c r="V11" s="152"/>
      <c r="W11" s="152"/>
    </row>
    <row r="12" spans="1:23" ht="13.5" thickBot="1">
      <c r="A12" s="17"/>
      <c r="B12" s="18" t="s">
        <v>86</v>
      </c>
      <c r="C12" s="19" t="s">
        <v>30</v>
      </c>
      <c r="D12" s="20" t="s">
        <v>29</v>
      </c>
      <c r="E12" s="142" t="s">
        <v>1256</v>
      </c>
      <c r="F12" s="143" t="s">
        <v>1258</v>
      </c>
      <c r="G12" s="143" t="s">
        <v>1259</v>
      </c>
      <c r="H12" s="143" t="s">
        <v>1260</v>
      </c>
      <c r="I12" s="143" t="s">
        <v>1261</v>
      </c>
      <c r="J12" s="143" t="s">
        <v>1262</v>
      </c>
      <c r="K12" s="143" t="s">
        <v>1263</v>
      </c>
      <c r="L12" s="143" t="s">
        <v>1264</v>
      </c>
      <c r="M12" s="143" t="s">
        <v>1265</v>
      </c>
      <c r="N12" s="143" t="s">
        <v>1266</v>
      </c>
      <c r="O12" s="143" t="s">
        <v>1267</v>
      </c>
      <c r="P12" s="143" t="s">
        <v>1268</v>
      </c>
      <c r="Q12" s="21" t="s">
        <v>29</v>
      </c>
      <c r="R12" s="22" t="s">
        <v>29</v>
      </c>
      <c r="S12" s="22" t="s">
        <v>29</v>
      </c>
      <c r="T12" s="23" t="s">
        <v>29</v>
      </c>
      <c r="U12" s="24" t="s">
        <v>29</v>
      </c>
      <c r="V12" s="152"/>
      <c r="W12" s="152"/>
    </row>
    <row r="13" spans="1:23" ht="12.75">
      <c r="A13" s="25"/>
      <c r="B13" s="5" t="s">
        <v>524</v>
      </c>
      <c r="C13" s="26" t="s">
        <v>159</v>
      </c>
      <c r="D13" s="27" t="s">
        <v>29</v>
      </c>
      <c r="E13" s="379">
        <v>0.4305555555555556</v>
      </c>
      <c r="F13" s="367">
        <v>0.4305555555555556</v>
      </c>
      <c r="G13" s="367">
        <v>0.4479166666666667</v>
      </c>
      <c r="H13" s="367">
        <v>0.3854166666666667</v>
      </c>
      <c r="I13" s="367">
        <v>0.4270833333333333</v>
      </c>
      <c r="J13" s="367">
        <v>0.4166666666666667</v>
      </c>
      <c r="K13" s="367">
        <v>0.46875</v>
      </c>
      <c r="L13" s="375">
        <v>0.4479166666666667</v>
      </c>
      <c r="M13" s="367">
        <v>0.4236111111111111</v>
      </c>
      <c r="N13" s="367">
        <v>0.4583333333333333</v>
      </c>
      <c r="O13" s="367">
        <v>0.4861111111111111</v>
      </c>
      <c r="P13" s="367">
        <v>0.4375</v>
      </c>
      <c r="Q13" s="28" t="s">
        <v>29</v>
      </c>
      <c r="R13" s="29" t="s">
        <v>29</v>
      </c>
      <c r="S13" s="29" t="s">
        <v>29</v>
      </c>
      <c r="T13" s="30" t="s">
        <v>29</v>
      </c>
      <c r="U13" s="31" t="s">
        <v>29</v>
      </c>
      <c r="V13" s="152"/>
      <c r="W13" s="152"/>
    </row>
    <row r="14" spans="1:23" ht="13.5" thickBot="1">
      <c r="A14" s="17"/>
      <c r="B14" s="18" t="s">
        <v>31</v>
      </c>
      <c r="C14" s="19" t="s">
        <v>30</v>
      </c>
      <c r="D14" s="20" t="s">
        <v>29</v>
      </c>
      <c r="E14" s="380">
        <v>0.4305555555555556</v>
      </c>
      <c r="F14" s="368">
        <v>0.4375</v>
      </c>
      <c r="G14" s="368">
        <v>0.4479166666666667</v>
      </c>
      <c r="H14" s="368">
        <v>0.3854166666666667</v>
      </c>
      <c r="I14" s="368">
        <v>0.4270833333333333</v>
      </c>
      <c r="J14" s="368">
        <v>0.4166666666666667</v>
      </c>
      <c r="K14" s="368">
        <v>0.4756944444444444</v>
      </c>
      <c r="L14" s="368">
        <v>0.4479166666666667</v>
      </c>
      <c r="M14" s="368">
        <v>0.4236111111111111</v>
      </c>
      <c r="N14" s="368">
        <v>0.4583333333333333</v>
      </c>
      <c r="O14" s="368">
        <v>0.4791666666666667</v>
      </c>
      <c r="P14" s="368">
        <v>0.4375</v>
      </c>
      <c r="Q14" s="21" t="s">
        <v>29</v>
      </c>
      <c r="R14" s="21" t="s">
        <v>29</v>
      </c>
      <c r="S14" s="21" t="s">
        <v>29</v>
      </c>
      <c r="T14" s="32" t="s">
        <v>29</v>
      </c>
      <c r="U14" s="33" t="s">
        <v>29</v>
      </c>
      <c r="V14" s="152"/>
      <c r="W14" s="152"/>
    </row>
    <row r="15" spans="1:23" ht="12.75">
      <c r="A15" s="463">
        <v>200</v>
      </c>
      <c r="B15" s="5" t="s">
        <v>158</v>
      </c>
      <c r="C15" s="26" t="s">
        <v>159</v>
      </c>
      <c r="D15" s="27" t="s">
        <v>29</v>
      </c>
      <c r="E15" s="381"/>
      <c r="F15" s="369"/>
      <c r="G15" s="369"/>
      <c r="H15" s="369"/>
      <c r="I15" s="369"/>
      <c r="J15" s="369"/>
      <c r="K15" s="369"/>
      <c r="L15" s="369"/>
      <c r="M15" s="369"/>
      <c r="N15" s="369"/>
      <c r="O15" s="369"/>
      <c r="P15" s="85"/>
      <c r="Q15" s="34">
        <v>621.6999999999999</v>
      </c>
      <c r="R15" s="214" t="s">
        <v>29</v>
      </c>
      <c r="S15" s="214" t="s">
        <v>29</v>
      </c>
      <c r="T15" s="214" t="s">
        <v>29</v>
      </c>
      <c r="U15" s="31" t="s">
        <v>29</v>
      </c>
      <c r="V15" s="152"/>
      <c r="W15" s="152"/>
    </row>
    <row r="16" spans="1:23" ht="15" thickBot="1">
      <c r="A16" s="466"/>
      <c r="B16" s="18" t="s">
        <v>157</v>
      </c>
      <c r="C16" s="19" t="s">
        <v>30</v>
      </c>
      <c r="D16" s="20" t="s">
        <v>29</v>
      </c>
      <c r="E16" s="348">
        <v>1110.5</v>
      </c>
      <c r="F16" s="350">
        <v>577.2</v>
      </c>
      <c r="G16" s="350">
        <v>615.8</v>
      </c>
      <c r="H16" s="377"/>
      <c r="I16" s="350">
        <v>368.8</v>
      </c>
      <c r="J16" s="350">
        <v>374.5</v>
      </c>
      <c r="K16" s="350">
        <v>866.5</v>
      </c>
      <c r="L16" s="350">
        <v>540.9</v>
      </c>
      <c r="M16" s="350">
        <v>565.8</v>
      </c>
      <c r="N16" s="350">
        <v>899.7</v>
      </c>
      <c r="O16" s="350">
        <v>413.3</v>
      </c>
      <c r="P16" s="348">
        <v>505.7</v>
      </c>
      <c r="Q16" s="35">
        <v>621.6999999999999</v>
      </c>
      <c r="R16" s="215" t="s">
        <v>29</v>
      </c>
      <c r="S16" s="215" t="s">
        <v>29</v>
      </c>
      <c r="T16" s="215" t="s">
        <v>29</v>
      </c>
      <c r="U16" s="36" t="s">
        <v>29</v>
      </c>
      <c r="V16" s="152"/>
      <c r="W16" s="152"/>
    </row>
    <row r="17" spans="1:23" ht="12.75">
      <c r="A17" s="463">
        <v>1</v>
      </c>
      <c r="B17" s="5" t="s">
        <v>32</v>
      </c>
      <c r="C17" s="26" t="s">
        <v>159</v>
      </c>
      <c r="D17" s="27" t="s">
        <v>29</v>
      </c>
      <c r="E17" s="349">
        <v>11.3</v>
      </c>
      <c r="F17" s="370">
        <v>11.9</v>
      </c>
      <c r="G17" s="370">
        <v>12.5</v>
      </c>
      <c r="H17" s="370">
        <v>12.3</v>
      </c>
      <c r="I17" s="370">
        <v>13.9</v>
      </c>
      <c r="J17" s="370">
        <v>15.1</v>
      </c>
      <c r="K17" s="370">
        <v>16.9</v>
      </c>
      <c r="L17" s="370">
        <v>19.2</v>
      </c>
      <c r="M17" s="370">
        <v>19</v>
      </c>
      <c r="N17" s="370">
        <v>19</v>
      </c>
      <c r="O17" s="370">
        <v>15.9</v>
      </c>
      <c r="P17" s="349">
        <v>16.1</v>
      </c>
      <c r="Q17" s="165">
        <v>15.258333333333335</v>
      </c>
      <c r="R17" s="34">
        <v>11.3</v>
      </c>
      <c r="S17" s="34">
        <v>19.2</v>
      </c>
      <c r="T17" s="34">
        <v>183.10000000000002</v>
      </c>
      <c r="U17" s="37">
        <v>0</v>
      </c>
      <c r="V17" s="152"/>
      <c r="W17" s="152"/>
    </row>
    <row r="18" spans="1:23" ht="13.5" thickBot="1">
      <c r="A18" s="466"/>
      <c r="B18" s="18"/>
      <c r="C18" s="19" t="s">
        <v>30</v>
      </c>
      <c r="D18" s="384"/>
      <c r="E18" s="348">
        <v>10.4</v>
      </c>
      <c r="F18" s="350">
        <v>10.7</v>
      </c>
      <c r="G18" s="350">
        <v>11.9</v>
      </c>
      <c r="H18" s="350">
        <v>13.2</v>
      </c>
      <c r="I18" s="350">
        <v>15.4</v>
      </c>
      <c r="J18" s="350">
        <v>16.6</v>
      </c>
      <c r="K18" s="350">
        <v>18.4</v>
      </c>
      <c r="L18" s="350">
        <v>22.2</v>
      </c>
      <c r="M18" s="350">
        <v>21.2</v>
      </c>
      <c r="N18" s="350">
        <v>19.6</v>
      </c>
      <c r="O18" s="350">
        <v>15.4</v>
      </c>
      <c r="P18" s="350">
        <v>15.1</v>
      </c>
      <c r="Q18" s="35">
        <v>15.647615409361425</v>
      </c>
      <c r="R18" s="35">
        <v>10.4</v>
      </c>
      <c r="S18" s="35">
        <v>22.2</v>
      </c>
      <c r="T18" s="35">
        <v>190.1</v>
      </c>
      <c r="U18" s="216">
        <v>108531.03</v>
      </c>
      <c r="V18" s="152"/>
      <c r="W18" s="152"/>
    </row>
    <row r="19" spans="1:23" ht="12.75">
      <c r="A19" s="463">
        <v>2</v>
      </c>
      <c r="B19" s="5" t="s">
        <v>33</v>
      </c>
      <c r="C19" s="26" t="s">
        <v>159</v>
      </c>
      <c r="D19" s="27" t="s">
        <v>29</v>
      </c>
      <c r="E19" s="349">
        <v>7.7</v>
      </c>
      <c r="F19" s="351">
        <v>7.5</v>
      </c>
      <c r="G19" s="351">
        <v>7.1</v>
      </c>
      <c r="H19" s="351">
        <v>7.4</v>
      </c>
      <c r="I19" s="351">
        <v>7.8</v>
      </c>
      <c r="J19" s="351">
        <v>6.9</v>
      </c>
      <c r="K19" s="351">
        <v>7.7</v>
      </c>
      <c r="L19" s="351">
        <v>7.4</v>
      </c>
      <c r="M19" s="351">
        <v>7.5</v>
      </c>
      <c r="N19" s="351">
        <v>7.6</v>
      </c>
      <c r="O19" s="351">
        <v>7.4</v>
      </c>
      <c r="P19" s="351">
        <v>7.4</v>
      </c>
      <c r="Q19" s="165">
        <v>7.45</v>
      </c>
      <c r="R19" s="34">
        <v>6.9</v>
      </c>
      <c r="S19" s="34">
        <v>7.8</v>
      </c>
      <c r="T19" s="34">
        <v>89.4</v>
      </c>
      <c r="U19" s="37">
        <v>0</v>
      </c>
      <c r="V19" s="152"/>
      <c r="W19" s="152"/>
    </row>
    <row r="20" spans="1:23" ht="13.5" thickBot="1">
      <c r="A20" s="466"/>
      <c r="B20" s="18"/>
      <c r="C20" s="19" t="s">
        <v>30</v>
      </c>
      <c r="D20" s="38"/>
      <c r="E20" s="348">
        <v>7.1</v>
      </c>
      <c r="F20" s="350">
        <v>7.5</v>
      </c>
      <c r="G20" s="350">
        <v>7.4</v>
      </c>
      <c r="H20" s="350">
        <v>7.9</v>
      </c>
      <c r="I20" s="350">
        <v>8.4</v>
      </c>
      <c r="J20" s="350">
        <v>7.5</v>
      </c>
      <c r="K20" s="350">
        <v>7.8</v>
      </c>
      <c r="L20" s="350">
        <v>7.4</v>
      </c>
      <c r="M20" s="350">
        <v>7.2</v>
      </c>
      <c r="N20" s="350">
        <v>7.2</v>
      </c>
      <c r="O20" s="350">
        <v>7.6</v>
      </c>
      <c r="P20" s="350">
        <v>7.7</v>
      </c>
      <c r="Q20" s="35">
        <v>7.497788322341967</v>
      </c>
      <c r="R20" s="35">
        <v>7.1</v>
      </c>
      <c r="S20" s="35">
        <v>8.4</v>
      </c>
      <c r="T20" s="35">
        <v>90.69999999999999</v>
      </c>
      <c r="U20" s="216">
        <v>51025.07000000001</v>
      </c>
      <c r="V20" s="152"/>
      <c r="W20" s="153"/>
    </row>
    <row r="21" spans="1:23" ht="12.75">
      <c r="A21" s="463">
        <v>3</v>
      </c>
      <c r="B21" s="5" t="s">
        <v>84</v>
      </c>
      <c r="C21" s="26" t="s">
        <v>159</v>
      </c>
      <c r="D21" s="27" t="s">
        <v>29</v>
      </c>
      <c r="E21" s="352">
        <v>118</v>
      </c>
      <c r="F21" s="352">
        <v>364</v>
      </c>
      <c r="G21" s="352">
        <v>140</v>
      </c>
      <c r="H21" s="352">
        <v>890</v>
      </c>
      <c r="I21" s="352">
        <v>156</v>
      </c>
      <c r="J21" s="352">
        <v>410</v>
      </c>
      <c r="K21" s="352">
        <v>265</v>
      </c>
      <c r="L21" s="352">
        <v>160</v>
      </c>
      <c r="M21" s="352">
        <v>428</v>
      </c>
      <c r="N21" s="352">
        <v>188</v>
      </c>
      <c r="O21" s="352">
        <v>208</v>
      </c>
      <c r="P21" s="352">
        <v>200</v>
      </c>
      <c r="Q21" s="165">
        <v>293.9166666666667</v>
      </c>
      <c r="R21" s="34">
        <v>118</v>
      </c>
      <c r="S21" s="34">
        <v>890</v>
      </c>
      <c r="T21" s="34">
        <v>3527</v>
      </c>
      <c r="U21" s="37">
        <v>0</v>
      </c>
      <c r="V21" s="152"/>
      <c r="W21" s="152"/>
    </row>
    <row r="22" spans="1:23" ht="13.5" thickBot="1">
      <c r="A22" s="466"/>
      <c r="B22" s="18" t="s">
        <v>34</v>
      </c>
      <c r="C22" s="19" t="s">
        <v>30</v>
      </c>
      <c r="D22" s="38">
        <v>60</v>
      </c>
      <c r="E22" s="371">
        <v>3</v>
      </c>
      <c r="F22" s="373">
        <v>3.2</v>
      </c>
      <c r="G22" s="371">
        <v>5</v>
      </c>
      <c r="H22" s="371">
        <v>2</v>
      </c>
      <c r="I22" s="373">
        <v>4</v>
      </c>
      <c r="J22" s="353">
        <v>2</v>
      </c>
      <c r="K22" s="371">
        <v>3</v>
      </c>
      <c r="L22" s="371">
        <v>2</v>
      </c>
      <c r="M22" s="371">
        <v>14</v>
      </c>
      <c r="N22" s="371" t="s">
        <v>1257</v>
      </c>
      <c r="O22" s="371">
        <v>2</v>
      </c>
      <c r="P22" s="353">
        <v>2</v>
      </c>
      <c r="Q22" s="35">
        <v>3.4202910170051526</v>
      </c>
      <c r="R22" s="35">
        <v>0</v>
      </c>
      <c r="S22" s="35">
        <v>14</v>
      </c>
      <c r="T22" s="35">
        <v>41.2</v>
      </c>
      <c r="U22" s="216">
        <v>23482.139999999996</v>
      </c>
      <c r="V22" s="154"/>
      <c r="W22" s="152"/>
    </row>
    <row r="23" spans="1:23" ht="12.75">
      <c r="A23" s="463">
        <v>26</v>
      </c>
      <c r="B23" s="5" t="s">
        <v>35</v>
      </c>
      <c r="C23" s="26" t="s">
        <v>159</v>
      </c>
      <c r="D23" s="27" t="s">
        <v>29</v>
      </c>
      <c r="E23" s="382">
        <v>8.2</v>
      </c>
      <c r="F23" s="351">
        <v>10.9</v>
      </c>
      <c r="G23" s="351">
        <v>18.2</v>
      </c>
      <c r="H23" s="351">
        <v>17.1</v>
      </c>
      <c r="I23" s="351">
        <v>14.8</v>
      </c>
      <c r="J23" s="351">
        <v>16.7</v>
      </c>
      <c r="K23" s="351">
        <v>11.3</v>
      </c>
      <c r="L23" s="351">
        <v>18.7</v>
      </c>
      <c r="M23" s="351">
        <v>16.9</v>
      </c>
      <c r="N23" s="351">
        <v>21</v>
      </c>
      <c r="O23" s="351">
        <v>18.5</v>
      </c>
      <c r="P23" s="354">
        <v>23.7</v>
      </c>
      <c r="Q23" s="164">
        <v>16.333333333333332</v>
      </c>
      <c r="R23" s="147">
        <v>8.2</v>
      </c>
      <c r="S23" s="147">
        <v>23.7</v>
      </c>
      <c r="T23" s="147">
        <v>196</v>
      </c>
      <c r="U23" s="37">
        <v>0</v>
      </c>
      <c r="V23" s="152"/>
      <c r="W23" s="152"/>
    </row>
    <row r="24" spans="1:23" ht="13.5" thickBot="1">
      <c r="A24" s="466"/>
      <c r="B24" s="18" t="s">
        <v>34</v>
      </c>
      <c r="C24" s="19" t="s">
        <v>30</v>
      </c>
      <c r="D24" s="38">
        <v>10</v>
      </c>
      <c r="E24" s="383" t="s">
        <v>1257</v>
      </c>
      <c r="F24" s="372" t="s">
        <v>1257</v>
      </c>
      <c r="G24" s="372" t="s">
        <v>1257</v>
      </c>
      <c r="H24" s="372" t="s">
        <v>1257</v>
      </c>
      <c r="I24" s="350" t="s">
        <v>1257</v>
      </c>
      <c r="J24" s="350" t="s">
        <v>1257</v>
      </c>
      <c r="K24" s="350" t="s">
        <v>1257</v>
      </c>
      <c r="L24" s="350" t="s">
        <v>1257</v>
      </c>
      <c r="M24" s="372" t="s">
        <v>1257</v>
      </c>
      <c r="N24" s="372" t="s">
        <v>1257</v>
      </c>
      <c r="O24" s="372" t="s">
        <v>1257</v>
      </c>
      <c r="P24" s="355" t="s">
        <v>1257</v>
      </c>
      <c r="Q24" s="148">
        <v>0</v>
      </c>
      <c r="R24" s="148">
        <v>0</v>
      </c>
      <c r="S24" s="148">
        <v>0</v>
      </c>
      <c r="T24" s="148">
        <v>0</v>
      </c>
      <c r="U24" s="216">
        <v>0</v>
      </c>
      <c r="V24" s="152"/>
      <c r="W24" s="152"/>
    </row>
    <row r="25" spans="1:23" ht="12.75">
      <c r="A25" s="463">
        <v>38</v>
      </c>
      <c r="B25" s="5" t="s">
        <v>36</v>
      </c>
      <c r="C25" s="26" t="s">
        <v>159</v>
      </c>
      <c r="D25" s="27" t="s">
        <v>29</v>
      </c>
      <c r="E25" s="356">
        <v>240</v>
      </c>
      <c r="F25" s="356">
        <v>500</v>
      </c>
      <c r="G25" s="356">
        <v>390</v>
      </c>
      <c r="H25" s="356">
        <v>1300</v>
      </c>
      <c r="I25" s="356">
        <v>290</v>
      </c>
      <c r="J25" s="356">
        <v>370</v>
      </c>
      <c r="K25" s="356">
        <v>320</v>
      </c>
      <c r="L25" s="356">
        <v>350</v>
      </c>
      <c r="M25" s="356">
        <v>465</v>
      </c>
      <c r="N25" s="356">
        <v>400</v>
      </c>
      <c r="O25" s="356">
        <v>430</v>
      </c>
      <c r="P25" s="356">
        <v>440</v>
      </c>
      <c r="Q25" s="37">
        <v>457.9166666666667</v>
      </c>
      <c r="R25" s="37">
        <v>240</v>
      </c>
      <c r="S25" s="37">
        <v>1300</v>
      </c>
      <c r="T25" s="37">
        <v>5495</v>
      </c>
      <c r="U25" s="37">
        <v>0</v>
      </c>
      <c r="V25" s="152"/>
      <c r="W25" s="152"/>
    </row>
    <row r="26" spans="1:27" ht="13.5" thickBot="1">
      <c r="A26" s="464"/>
      <c r="B26" s="18" t="s">
        <v>34</v>
      </c>
      <c r="C26" s="39" t="s">
        <v>30</v>
      </c>
      <c r="D26" s="38">
        <v>125</v>
      </c>
      <c r="E26" s="352">
        <v>10</v>
      </c>
      <c r="F26" s="360">
        <v>10</v>
      </c>
      <c r="G26" s="352">
        <v>16</v>
      </c>
      <c r="H26" s="352">
        <v>15</v>
      </c>
      <c r="I26" s="352">
        <v>12</v>
      </c>
      <c r="J26" s="352">
        <v>12</v>
      </c>
      <c r="K26" s="352">
        <v>11</v>
      </c>
      <c r="L26" s="352">
        <v>10</v>
      </c>
      <c r="M26" s="352">
        <v>12</v>
      </c>
      <c r="N26" s="352">
        <v>13</v>
      </c>
      <c r="O26" s="352">
        <v>12</v>
      </c>
      <c r="P26" s="352">
        <v>15</v>
      </c>
      <c r="Q26" s="40">
        <v>11.958420460028954</v>
      </c>
      <c r="R26" s="37">
        <v>4</v>
      </c>
      <c r="S26" s="37">
        <v>16</v>
      </c>
      <c r="T26" s="37">
        <v>145</v>
      </c>
      <c r="U26" s="37">
        <v>79889.09999999999</v>
      </c>
      <c r="V26" s="152"/>
      <c r="W26" s="152"/>
      <c r="AA26" s="172"/>
    </row>
    <row r="27" spans="1:23" ht="13.5" thickBot="1">
      <c r="A27" s="465"/>
      <c r="B27" s="21" t="s">
        <v>37</v>
      </c>
      <c r="C27" s="19" t="s">
        <v>38</v>
      </c>
      <c r="D27" s="38">
        <v>80</v>
      </c>
      <c r="E27" s="357">
        <v>95.83333333333334</v>
      </c>
      <c r="F27" s="357">
        <v>98.6</v>
      </c>
      <c r="G27" s="357">
        <v>95.8974358974359</v>
      </c>
      <c r="H27" s="357">
        <v>98.84615384615385</v>
      </c>
      <c r="I27" s="357">
        <v>95.86206896551724</v>
      </c>
      <c r="J27" s="357">
        <v>96.75675675675676</v>
      </c>
      <c r="K27" s="357">
        <v>96.5625</v>
      </c>
      <c r="L27" s="357">
        <v>97.14285714285714</v>
      </c>
      <c r="M27" s="357">
        <v>97.41935483870968</v>
      </c>
      <c r="N27" s="357">
        <v>96.75</v>
      </c>
      <c r="O27" s="357">
        <v>97.20930232558139</v>
      </c>
      <c r="P27" s="357">
        <v>96.5909090909091</v>
      </c>
      <c r="Q27" s="155">
        <v>97.32795057397729</v>
      </c>
      <c r="R27" s="149">
        <f>IF(_xlfn.IFERROR(MATCH("lod",E27:P27,0),0)&gt;0,0,MIN(E27:P27))</f>
        <v>95.83333333333334</v>
      </c>
      <c r="S27" s="149">
        <f>MAX(E27:P27)</f>
        <v>98.84615384615385</v>
      </c>
      <c r="T27" s="35"/>
      <c r="U27" s="41"/>
      <c r="V27" s="152"/>
      <c r="W27" s="152"/>
    </row>
    <row r="28" spans="1:23" ht="14.25">
      <c r="A28" s="463">
        <v>39</v>
      </c>
      <c r="B28" s="5" t="s">
        <v>69</v>
      </c>
      <c r="C28" s="26" t="s">
        <v>159</v>
      </c>
      <c r="D28" s="27" t="s">
        <v>29</v>
      </c>
      <c r="E28" s="352">
        <v>145</v>
      </c>
      <c r="F28" s="352">
        <v>370</v>
      </c>
      <c r="G28" s="352">
        <v>190</v>
      </c>
      <c r="H28" s="352">
        <v>475</v>
      </c>
      <c r="I28" s="352">
        <v>195</v>
      </c>
      <c r="J28" s="352">
        <v>150</v>
      </c>
      <c r="K28" s="352">
        <v>215</v>
      </c>
      <c r="L28" s="352">
        <v>180</v>
      </c>
      <c r="M28" s="352">
        <v>430</v>
      </c>
      <c r="N28" s="352">
        <v>260</v>
      </c>
      <c r="O28" s="352">
        <v>310</v>
      </c>
      <c r="P28" s="352">
        <v>310</v>
      </c>
      <c r="Q28" s="37">
        <v>269.1666666666667</v>
      </c>
      <c r="R28" s="37">
        <v>145</v>
      </c>
      <c r="S28" s="37">
        <v>475</v>
      </c>
      <c r="T28" s="37">
        <v>3230</v>
      </c>
      <c r="U28" s="37">
        <v>0</v>
      </c>
      <c r="V28" s="152"/>
      <c r="W28" s="152"/>
    </row>
    <row r="29" spans="1:23" ht="13.5" thickBot="1">
      <c r="A29" s="464"/>
      <c r="B29" s="18" t="s">
        <v>34</v>
      </c>
      <c r="C29" s="39" t="s">
        <v>30</v>
      </c>
      <c r="D29" s="38">
        <v>25</v>
      </c>
      <c r="E29" s="360">
        <v>4</v>
      </c>
      <c r="F29" s="360">
        <v>4</v>
      </c>
      <c r="G29" s="360">
        <v>4</v>
      </c>
      <c r="H29" s="360">
        <v>4</v>
      </c>
      <c r="I29" s="360">
        <v>4</v>
      </c>
      <c r="J29" s="360">
        <v>4</v>
      </c>
      <c r="K29" s="360">
        <v>4</v>
      </c>
      <c r="L29" s="360">
        <v>4</v>
      </c>
      <c r="M29" s="360">
        <v>4</v>
      </c>
      <c r="N29" s="352">
        <v>4</v>
      </c>
      <c r="O29" s="360">
        <v>4</v>
      </c>
      <c r="P29" s="352">
        <v>4</v>
      </c>
      <c r="Q29" s="40">
        <v>2.782571980054689</v>
      </c>
      <c r="R29" s="37">
        <v>1</v>
      </c>
      <c r="S29" s="37">
        <v>4</v>
      </c>
      <c r="T29" s="37">
        <v>33</v>
      </c>
      <c r="U29" s="37">
        <v>19204.850000000002</v>
      </c>
      <c r="V29" s="152"/>
      <c r="W29" s="152"/>
    </row>
    <row r="30" spans="1:23" ht="13.5" thickBot="1">
      <c r="A30" s="465"/>
      <c r="B30" s="21" t="s">
        <v>37</v>
      </c>
      <c r="C30" s="19" t="s">
        <v>38</v>
      </c>
      <c r="D30" s="38">
        <v>90</v>
      </c>
      <c r="E30" s="357">
        <v>98.27586206896551</v>
      </c>
      <c r="F30" s="357">
        <v>99.32432432432432</v>
      </c>
      <c r="G30" s="357">
        <v>98.68421052631578</v>
      </c>
      <c r="H30" s="357">
        <v>99.47368421052632</v>
      </c>
      <c r="I30" s="357">
        <v>98.71794871794873</v>
      </c>
      <c r="J30" s="357">
        <v>98.33333333333333</v>
      </c>
      <c r="K30" s="357">
        <v>98.83720930232558</v>
      </c>
      <c r="L30" s="357">
        <v>98.61111111111111</v>
      </c>
      <c r="M30" s="357">
        <v>99.4186046511628</v>
      </c>
      <c r="N30" s="357">
        <v>98.46153846153847</v>
      </c>
      <c r="O30" s="357">
        <v>99.19354838709677</v>
      </c>
      <c r="P30" s="357">
        <v>98.70967741935483</v>
      </c>
      <c r="Q30" s="155">
        <v>98.94126872208501</v>
      </c>
      <c r="R30" s="149">
        <f>IF(_xlfn.IFERROR(MATCH("lod",E30:P30,0),0)&gt;0,0,MIN(E30:P30))</f>
        <v>98.27586206896551</v>
      </c>
      <c r="S30" s="149">
        <f>MAX(E30:P30)</f>
        <v>99.47368421052632</v>
      </c>
      <c r="T30" s="35"/>
      <c r="U30" s="41"/>
      <c r="V30" s="152"/>
      <c r="W30" s="152"/>
    </row>
    <row r="31" spans="1:23" ht="12.75">
      <c r="A31" s="463">
        <v>33</v>
      </c>
      <c r="B31" s="5" t="s">
        <v>39</v>
      </c>
      <c r="C31" s="26" t="s">
        <v>159</v>
      </c>
      <c r="D31" s="27" t="s">
        <v>29</v>
      </c>
      <c r="E31" s="358">
        <v>3.2</v>
      </c>
      <c r="F31" s="358">
        <v>4.9</v>
      </c>
      <c r="G31" s="358">
        <v>3.6</v>
      </c>
      <c r="H31" s="352">
        <v>20</v>
      </c>
      <c r="I31" s="358">
        <v>4.2</v>
      </c>
      <c r="J31" s="358">
        <v>4.1</v>
      </c>
      <c r="K31" s="358">
        <v>2.8</v>
      </c>
      <c r="L31" s="358">
        <v>4.7</v>
      </c>
      <c r="M31" s="358">
        <v>5.4</v>
      </c>
      <c r="N31" s="358">
        <v>4.6</v>
      </c>
      <c r="O31" s="358">
        <v>4.2</v>
      </c>
      <c r="P31" s="358">
        <v>4.9</v>
      </c>
      <c r="Q31" s="147">
        <v>5.550000000000001</v>
      </c>
      <c r="R31" s="147">
        <v>2.8</v>
      </c>
      <c r="S31" s="147">
        <v>20</v>
      </c>
      <c r="T31" s="34">
        <v>66.60000000000001</v>
      </c>
      <c r="U31" s="37">
        <v>0</v>
      </c>
      <c r="V31" s="152"/>
      <c r="W31" s="152"/>
    </row>
    <row r="32" spans="1:23" ht="13.5" thickBot="1">
      <c r="A32" s="464"/>
      <c r="B32" s="18" t="s">
        <v>34</v>
      </c>
      <c r="C32" s="39" t="s">
        <v>30</v>
      </c>
      <c r="D32" s="38"/>
      <c r="E32" s="359">
        <v>0.13</v>
      </c>
      <c r="F32" s="359">
        <v>0.21</v>
      </c>
      <c r="G32" s="359">
        <v>0.5</v>
      </c>
      <c r="H32" s="359">
        <v>0.85</v>
      </c>
      <c r="I32" s="358">
        <v>1.6</v>
      </c>
      <c r="J32" s="358">
        <v>1.7</v>
      </c>
      <c r="K32" s="359">
        <v>0.17</v>
      </c>
      <c r="L32" s="359">
        <v>0.15</v>
      </c>
      <c r="M32" s="359">
        <v>0.3</v>
      </c>
      <c r="N32" s="359">
        <v>0.34</v>
      </c>
      <c r="O32" s="359">
        <v>0.17</v>
      </c>
      <c r="P32" s="359">
        <v>0.21</v>
      </c>
      <c r="Q32" s="150">
        <v>0.43016299394134366</v>
      </c>
      <c r="R32" s="147">
        <v>0.13</v>
      </c>
      <c r="S32" s="147">
        <v>1.7</v>
      </c>
      <c r="T32" s="34">
        <v>6.33</v>
      </c>
      <c r="U32" s="37">
        <v>2680.743</v>
      </c>
      <c r="V32" s="152"/>
      <c r="W32" s="152"/>
    </row>
    <row r="33" spans="1:23" ht="13.5" thickBot="1">
      <c r="A33" s="465"/>
      <c r="B33" s="21" t="s">
        <v>37</v>
      </c>
      <c r="C33" s="19" t="s">
        <v>38</v>
      </c>
      <c r="D33" s="38"/>
      <c r="E33" s="357">
        <v>95.93750000000001</v>
      </c>
      <c r="F33" s="357">
        <v>95.71428571428572</v>
      </c>
      <c r="G33" s="357">
        <v>86.11111111111111</v>
      </c>
      <c r="H33" s="357">
        <v>95.74999999999999</v>
      </c>
      <c r="I33" s="357">
        <v>61.904761904761905</v>
      </c>
      <c r="J33" s="357">
        <v>58.536585365853654</v>
      </c>
      <c r="K33" s="357">
        <v>93.92857142857143</v>
      </c>
      <c r="L33" s="357">
        <v>96.80851063829786</v>
      </c>
      <c r="M33" s="357">
        <v>94.44444444444446</v>
      </c>
      <c r="N33" s="357">
        <v>92.6086956521739</v>
      </c>
      <c r="O33" s="357">
        <v>95.95238095238095</v>
      </c>
      <c r="P33" s="357">
        <v>95.71428571428572</v>
      </c>
      <c r="Q33" s="155">
        <v>92.0747737960795</v>
      </c>
      <c r="R33" s="149">
        <f>IF(_xlfn.IFERROR(MATCH("lod",E33:P33,0),0)&gt;0,0,MIN(E33:P33))</f>
        <v>58.536585365853654</v>
      </c>
      <c r="S33" s="149">
        <f>MAX(E33:P33)</f>
        <v>96.80851063829786</v>
      </c>
      <c r="T33" s="35"/>
      <c r="U33" s="41"/>
      <c r="V33" s="152"/>
      <c r="W33" s="152"/>
    </row>
    <row r="34" spans="1:23" ht="12.75">
      <c r="A34" s="463">
        <v>60</v>
      </c>
      <c r="B34" s="5" t="s">
        <v>40</v>
      </c>
      <c r="C34" s="26" t="s">
        <v>159</v>
      </c>
      <c r="D34" s="27" t="s">
        <v>29</v>
      </c>
      <c r="E34" s="358">
        <v>15.4</v>
      </c>
      <c r="F34" s="358">
        <v>24.3</v>
      </c>
      <c r="G34" s="358">
        <v>25.3</v>
      </c>
      <c r="H34" s="358">
        <v>81.9</v>
      </c>
      <c r="I34" s="358">
        <v>29.9</v>
      </c>
      <c r="J34" s="358">
        <v>29.7</v>
      </c>
      <c r="K34" s="358">
        <v>31</v>
      </c>
      <c r="L34" s="358">
        <v>31.5</v>
      </c>
      <c r="M34" s="358">
        <v>36.2</v>
      </c>
      <c r="N34" s="358">
        <v>36.1</v>
      </c>
      <c r="O34" s="358">
        <v>32.9</v>
      </c>
      <c r="P34" s="358">
        <v>38.3</v>
      </c>
      <c r="Q34" s="34">
        <v>34.375</v>
      </c>
      <c r="R34" s="34">
        <v>15.4</v>
      </c>
      <c r="S34" s="34">
        <v>81.9</v>
      </c>
      <c r="T34" s="34">
        <v>412.5</v>
      </c>
      <c r="U34" s="37">
        <v>0</v>
      </c>
      <c r="V34" s="152"/>
      <c r="W34" s="152"/>
    </row>
    <row r="35" spans="1:23" ht="13.5" thickBot="1">
      <c r="A35" s="464"/>
      <c r="B35" s="18" t="s">
        <v>34</v>
      </c>
      <c r="C35" s="39" t="s">
        <v>30</v>
      </c>
      <c r="D35" s="38"/>
      <c r="E35" s="360">
        <v>2</v>
      </c>
      <c r="F35" s="358">
        <v>3.4</v>
      </c>
      <c r="G35" s="358">
        <v>5.9</v>
      </c>
      <c r="H35" s="358">
        <v>3.7</v>
      </c>
      <c r="I35" s="358">
        <v>4.9</v>
      </c>
      <c r="J35" s="358">
        <v>5.1</v>
      </c>
      <c r="K35" s="358">
        <v>4.3</v>
      </c>
      <c r="L35" s="360">
        <v>2</v>
      </c>
      <c r="M35" s="358">
        <v>3</v>
      </c>
      <c r="N35" s="358">
        <v>3.8</v>
      </c>
      <c r="O35" s="358">
        <v>5.2</v>
      </c>
      <c r="P35" s="360">
        <v>2</v>
      </c>
      <c r="Q35" s="146">
        <v>3.463631976837704</v>
      </c>
      <c r="R35" s="34">
        <v>1</v>
      </c>
      <c r="S35" s="34">
        <v>5.9</v>
      </c>
      <c r="T35" s="34">
        <v>43.800000000000004</v>
      </c>
      <c r="U35" s="37">
        <v>23539.79</v>
      </c>
      <c r="V35" s="152"/>
      <c r="W35" s="152"/>
    </row>
    <row r="36" spans="1:21" ht="13.5" thickBot="1">
      <c r="A36" s="465"/>
      <c r="B36" s="21" t="s">
        <v>37</v>
      </c>
      <c r="C36" s="19" t="s">
        <v>38</v>
      </c>
      <c r="D36" s="38"/>
      <c r="E36" s="357">
        <v>90.25974025974025</v>
      </c>
      <c r="F36" s="357">
        <v>86.00823045267491</v>
      </c>
      <c r="G36" s="357">
        <v>76.67984189723319</v>
      </c>
      <c r="H36" s="357">
        <v>95.48229548229547</v>
      </c>
      <c r="I36" s="357">
        <v>83.61204013377926</v>
      </c>
      <c r="J36" s="357">
        <v>82.82828282828284</v>
      </c>
      <c r="K36" s="357">
        <v>86.12903225806451</v>
      </c>
      <c r="L36" s="357">
        <v>95.23809523809523</v>
      </c>
      <c r="M36" s="357">
        <v>91.71270718232044</v>
      </c>
      <c r="N36" s="357">
        <v>89.47368421052633</v>
      </c>
      <c r="O36" s="357">
        <v>84.19452887537993</v>
      </c>
      <c r="P36" s="357">
        <v>96.08355091383812</v>
      </c>
      <c r="Q36" s="155">
        <v>89.64745610659176</v>
      </c>
      <c r="R36" s="149">
        <f>IF(_xlfn.IFERROR(MATCH("lod",E36:P36,0),0)&gt;0,0,MIN(E36:P36))</f>
        <v>76.67984189723319</v>
      </c>
      <c r="S36" s="149">
        <f>MAX(E36:P36)</f>
        <v>96.08355091383812</v>
      </c>
      <c r="T36" s="35"/>
      <c r="U36" s="41"/>
    </row>
    <row r="37" spans="1:21" ht="12.75">
      <c r="A37" s="463">
        <v>28</v>
      </c>
      <c r="B37" s="62" t="s">
        <v>41</v>
      </c>
      <c r="C37" s="231" t="s">
        <v>159</v>
      </c>
      <c r="D37" s="107" t="s">
        <v>29</v>
      </c>
      <c r="E37" s="378">
        <v>0.58</v>
      </c>
      <c r="F37" s="378" t="s">
        <v>1257</v>
      </c>
      <c r="G37" s="361">
        <v>0.5</v>
      </c>
      <c r="H37" s="361">
        <v>0.5</v>
      </c>
      <c r="I37" s="361">
        <v>0.5</v>
      </c>
      <c r="J37" s="361">
        <v>0.5</v>
      </c>
      <c r="K37" s="361">
        <v>0.5</v>
      </c>
      <c r="L37" s="361">
        <v>0.5</v>
      </c>
      <c r="M37" s="361">
        <v>0.5</v>
      </c>
      <c r="N37" s="361">
        <v>0.5</v>
      </c>
      <c r="O37" s="361">
        <v>0.5</v>
      </c>
      <c r="P37" s="361">
        <v>0.5</v>
      </c>
      <c r="Q37" s="164">
        <v>0.37993055555555555</v>
      </c>
      <c r="R37" s="164">
        <v>0</v>
      </c>
      <c r="S37" s="164">
        <v>0.58</v>
      </c>
      <c r="T37" s="165">
        <v>4.33</v>
      </c>
      <c r="U37" s="232">
        <v>0</v>
      </c>
    </row>
    <row r="38" spans="1:21" ht="13.5" thickBot="1">
      <c r="A38" s="466"/>
      <c r="B38" s="18" t="s">
        <v>34</v>
      </c>
      <c r="C38" s="19" t="s">
        <v>30</v>
      </c>
      <c r="D38" s="38"/>
      <c r="E38" s="362">
        <v>0.5</v>
      </c>
      <c r="F38" s="350">
        <v>3</v>
      </c>
      <c r="G38" s="376">
        <v>5.91</v>
      </c>
      <c r="H38" s="350">
        <v>3.7</v>
      </c>
      <c r="I38" s="376">
        <v>4.85</v>
      </c>
      <c r="J38" s="350">
        <v>5.1</v>
      </c>
      <c r="K38" s="376">
        <v>0.67</v>
      </c>
      <c r="L38" s="362">
        <v>0.5</v>
      </c>
      <c r="M38" s="362">
        <v>0.5</v>
      </c>
      <c r="N38" s="362">
        <v>0.5</v>
      </c>
      <c r="O38" s="350">
        <v>1.7</v>
      </c>
      <c r="P38" s="362">
        <v>0.5</v>
      </c>
      <c r="Q38" s="148">
        <v>1.878121548442443</v>
      </c>
      <c r="R38" s="148">
        <v>0.25</v>
      </c>
      <c r="S38" s="148">
        <v>5.91</v>
      </c>
      <c r="T38" s="35">
        <v>26.805000000000003</v>
      </c>
      <c r="U38" s="216">
        <v>11711.248000000001</v>
      </c>
    </row>
    <row r="39" spans="1:21" ht="12.75">
      <c r="A39" s="463">
        <v>27</v>
      </c>
      <c r="B39" s="62" t="s">
        <v>42</v>
      </c>
      <c r="C39" s="231" t="s">
        <v>159</v>
      </c>
      <c r="D39" s="107" t="s">
        <v>29</v>
      </c>
      <c r="E39" s="378">
        <v>0.22</v>
      </c>
      <c r="F39" s="378">
        <v>0.26</v>
      </c>
      <c r="G39" s="363">
        <v>0.12</v>
      </c>
      <c r="H39" s="363">
        <v>0.12</v>
      </c>
      <c r="I39" s="363">
        <v>0.12</v>
      </c>
      <c r="J39" s="363">
        <v>0.12</v>
      </c>
      <c r="K39" s="363">
        <v>0.12</v>
      </c>
      <c r="L39" s="363">
        <v>0.12</v>
      </c>
      <c r="M39" s="363">
        <v>0.12</v>
      </c>
      <c r="N39" s="363">
        <v>0.12</v>
      </c>
      <c r="O39" s="363">
        <v>0.12</v>
      </c>
      <c r="P39" s="363">
        <v>0.12</v>
      </c>
      <c r="Q39" s="164">
        <v>0.11499999999999999</v>
      </c>
      <c r="R39" s="164">
        <v>0.06</v>
      </c>
      <c r="S39" s="164">
        <v>0.26</v>
      </c>
      <c r="T39" s="165">
        <v>1.38</v>
      </c>
      <c r="U39" s="232">
        <v>0</v>
      </c>
    </row>
    <row r="40" spans="1:21" ht="13.5" thickBot="1">
      <c r="A40" s="466"/>
      <c r="B40" s="18" t="s">
        <v>34</v>
      </c>
      <c r="C40" s="19" t="s">
        <v>30</v>
      </c>
      <c r="D40" s="38"/>
      <c r="E40" s="376">
        <v>0.19</v>
      </c>
      <c r="F40" s="376">
        <v>0.4</v>
      </c>
      <c r="G40" s="364">
        <v>0.12</v>
      </c>
      <c r="H40" s="364">
        <v>0.12</v>
      </c>
      <c r="I40" s="364">
        <v>0.12</v>
      </c>
      <c r="J40" s="364">
        <v>0.12</v>
      </c>
      <c r="K40" s="364">
        <v>0.12</v>
      </c>
      <c r="L40" s="364">
        <v>0.12</v>
      </c>
      <c r="M40" s="364">
        <v>0.12</v>
      </c>
      <c r="N40" s="364">
        <v>0.12</v>
      </c>
      <c r="O40" s="364">
        <v>0.12</v>
      </c>
      <c r="P40" s="364">
        <v>0.12</v>
      </c>
      <c r="Q40" s="148">
        <v>0.12886949761406896</v>
      </c>
      <c r="R40" s="148">
        <v>0.06</v>
      </c>
      <c r="S40" s="148">
        <v>0.4</v>
      </c>
      <c r="T40" s="35">
        <v>1.49</v>
      </c>
      <c r="U40" s="216">
        <v>905.465</v>
      </c>
    </row>
    <row r="41" spans="1:21" ht="12.75">
      <c r="A41" s="463">
        <v>61</v>
      </c>
      <c r="B41" s="62" t="s">
        <v>43</v>
      </c>
      <c r="C41" s="231" t="s">
        <v>159</v>
      </c>
      <c r="D41" s="107" t="s">
        <v>29</v>
      </c>
      <c r="E41" s="351">
        <v>14.6</v>
      </c>
      <c r="F41" s="351">
        <v>24</v>
      </c>
      <c r="G41" s="351">
        <v>25.3</v>
      </c>
      <c r="H41" s="351">
        <v>81.9</v>
      </c>
      <c r="I41" s="351">
        <v>29.9</v>
      </c>
      <c r="J41" s="351">
        <v>29.7</v>
      </c>
      <c r="K41" s="351">
        <v>31</v>
      </c>
      <c r="L41" s="351">
        <v>31.5</v>
      </c>
      <c r="M41" s="351">
        <v>36.2</v>
      </c>
      <c r="N41" s="351">
        <v>36.1</v>
      </c>
      <c r="O41" s="351">
        <v>32.9</v>
      </c>
      <c r="P41" s="351">
        <v>38.3</v>
      </c>
      <c r="Q41" s="164">
        <v>34.28333333333333</v>
      </c>
      <c r="R41" s="164">
        <v>14.6</v>
      </c>
      <c r="S41" s="164">
        <v>81.9</v>
      </c>
      <c r="T41" s="165">
        <v>411.4</v>
      </c>
      <c r="U41" s="232">
        <v>0</v>
      </c>
    </row>
    <row r="42" spans="1:21" ht="12.75">
      <c r="A42" s="462"/>
      <c r="B42" s="5" t="s">
        <v>34</v>
      </c>
      <c r="C42" s="283" t="s">
        <v>30</v>
      </c>
      <c r="D42" s="284"/>
      <c r="E42" s="353">
        <v>2</v>
      </c>
      <c r="F42" s="371" t="s">
        <v>1257</v>
      </c>
      <c r="G42" s="353">
        <v>2</v>
      </c>
      <c r="H42" s="353">
        <v>2</v>
      </c>
      <c r="I42" s="365">
        <v>2</v>
      </c>
      <c r="J42" s="353">
        <v>2</v>
      </c>
      <c r="K42" s="373">
        <v>3.6</v>
      </c>
      <c r="L42" s="353">
        <v>2</v>
      </c>
      <c r="M42" s="373">
        <v>3</v>
      </c>
      <c r="N42" s="373">
        <v>3.8</v>
      </c>
      <c r="O42" s="373">
        <v>3.5</v>
      </c>
      <c r="P42" s="353">
        <v>2</v>
      </c>
      <c r="Q42" s="285">
        <v>2.2011692266505953</v>
      </c>
      <c r="R42" s="285">
        <v>0</v>
      </c>
      <c r="S42" s="285">
        <v>3.8</v>
      </c>
      <c r="T42" s="286">
        <v>24.4</v>
      </c>
      <c r="U42" s="287">
        <v>14956.509999999998</v>
      </c>
    </row>
    <row r="43" spans="1:21" ht="12.75">
      <c r="A43" s="461">
        <v>4</v>
      </c>
      <c r="B43" s="22" t="s">
        <v>85</v>
      </c>
      <c r="C43" s="39" t="s">
        <v>159</v>
      </c>
      <c r="D43" s="288" t="s">
        <v>29</v>
      </c>
      <c r="E43" s="358">
        <v>6.5</v>
      </c>
      <c r="F43" s="358">
        <v>11</v>
      </c>
      <c r="G43" s="358">
        <v>9</v>
      </c>
      <c r="H43" s="352">
        <v>130</v>
      </c>
      <c r="I43" s="358">
        <v>7.8</v>
      </c>
      <c r="J43" s="358">
        <v>4</v>
      </c>
      <c r="K43" s="352">
        <v>11</v>
      </c>
      <c r="L43" s="358">
        <v>9</v>
      </c>
      <c r="M43" s="358">
        <v>22.3</v>
      </c>
      <c r="N43" s="358">
        <v>8.5</v>
      </c>
      <c r="O43" s="358">
        <v>11.5</v>
      </c>
      <c r="P43" s="352">
        <v>20</v>
      </c>
      <c r="Q43" s="150">
        <v>20.883333333333336</v>
      </c>
      <c r="R43" s="150">
        <v>4</v>
      </c>
      <c r="S43" s="150">
        <v>130</v>
      </c>
      <c r="T43" s="146">
        <v>250.60000000000002</v>
      </c>
      <c r="U43" s="40">
        <v>0</v>
      </c>
    </row>
    <row r="44" spans="1:21" ht="12.75">
      <c r="A44" s="462"/>
      <c r="B44" s="5" t="s">
        <v>44</v>
      </c>
      <c r="C44" s="283" t="s">
        <v>30</v>
      </c>
      <c r="D44" s="284"/>
      <c r="E44" s="374" t="s">
        <v>1257</v>
      </c>
      <c r="F44" s="365">
        <v>0.1</v>
      </c>
      <c r="G44" s="365">
        <v>0.1</v>
      </c>
      <c r="H44" s="374" t="s">
        <v>1257</v>
      </c>
      <c r="I44" s="374" t="s">
        <v>1257</v>
      </c>
      <c r="J44" s="365">
        <v>0.1</v>
      </c>
      <c r="K44" s="365">
        <v>0.1</v>
      </c>
      <c r="L44" s="365">
        <v>0.1</v>
      </c>
      <c r="M44" s="374" t="s">
        <v>1257</v>
      </c>
      <c r="N44" s="365">
        <v>0.1</v>
      </c>
      <c r="O44" s="374" t="s">
        <v>1257</v>
      </c>
      <c r="P44" s="365">
        <v>0.1</v>
      </c>
      <c r="Q44" s="285">
        <v>0.05615583763047401</v>
      </c>
      <c r="R44" s="285">
        <v>0</v>
      </c>
      <c r="S44" s="285">
        <v>0.1</v>
      </c>
      <c r="T44" s="286">
        <v>0.525</v>
      </c>
      <c r="U44" s="287">
        <v>328.52250000000004</v>
      </c>
    </row>
    <row r="45" spans="1:34" ht="12.75">
      <c r="A45" s="467">
        <v>174</v>
      </c>
      <c r="B45" s="22" t="s">
        <v>173</v>
      </c>
      <c r="C45" s="39" t="s">
        <v>159</v>
      </c>
      <c r="D45" s="303"/>
      <c r="E45" s="244"/>
      <c r="F45" s="366"/>
      <c r="G45" s="244"/>
      <c r="H45" s="244"/>
      <c r="I45" s="244"/>
      <c r="J45" s="244"/>
      <c r="K45" s="244"/>
      <c r="L45" s="244"/>
      <c r="M45" s="244"/>
      <c r="N45" s="244"/>
      <c r="O45" s="244"/>
      <c r="P45" s="366"/>
      <c r="Q45" s="150">
        <v>0</v>
      </c>
      <c r="R45" s="150">
        <v>0</v>
      </c>
      <c r="S45" s="150">
        <v>0</v>
      </c>
      <c r="T45" s="146">
        <v>0</v>
      </c>
      <c r="U45" s="40">
        <v>0</v>
      </c>
      <c r="V45" s="16"/>
      <c r="W45" s="16"/>
      <c r="X45" s="16"/>
      <c r="Y45" s="16"/>
      <c r="Z45" s="16"/>
      <c r="AA45" s="16"/>
      <c r="AB45" s="16"/>
      <c r="AC45" s="16"/>
      <c r="AD45" s="16"/>
      <c r="AE45" s="16"/>
      <c r="AF45" s="16"/>
      <c r="AG45" s="16"/>
      <c r="AH45" s="16"/>
    </row>
    <row r="46" spans="1:34" ht="13.5" thickBot="1">
      <c r="A46" s="468"/>
      <c r="B46" s="18" t="s">
        <v>691</v>
      </c>
      <c r="C46" s="19" t="s">
        <v>30</v>
      </c>
      <c r="D46" s="304"/>
      <c r="E46" s="305"/>
      <c r="F46" s="305"/>
      <c r="G46" s="305"/>
      <c r="H46" s="305"/>
      <c r="I46" s="305"/>
      <c r="J46" s="305"/>
      <c r="K46" s="305"/>
      <c r="L46" s="305"/>
      <c r="M46" s="305"/>
      <c r="N46" s="305"/>
      <c r="O46" s="305"/>
      <c r="P46" s="305"/>
      <c r="Q46" s="148">
        <v>0</v>
      </c>
      <c r="R46" s="148">
        <v>0</v>
      </c>
      <c r="S46" s="148">
        <v>0</v>
      </c>
      <c r="T46" s="35">
        <v>0</v>
      </c>
      <c r="U46" s="216">
        <v>0</v>
      </c>
      <c r="V46" s="16"/>
      <c r="W46" s="16"/>
      <c r="X46" s="16"/>
      <c r="Y46" s="16"/>
      <c r="Z46" s="16"/>
      <c r="AA46" s="16"/>
      <c r="AB46" s="16"/>
      <c r="AC46" s="16"/>
      <c r="AD46" s="16"/>
      <c r="AE46" s="16"/>
      <c r="AF46" s="16"/>
      <c r="AG46" s="16"/>
      <c r="AH46" s="16"/>
    </row>
    <row r="47" spans="1:34" ht="12.75">
      <c r="A47" s="15"/>
      <c r="B47" s="15"/>
      <c r="C47" s="15"/>
      <c r="D47" s="15"/>
      <c r="E47" s="15"/>
      <c r="F47" s="15"/>
      <c r="G47" s="15"/>
      <c r="H47" s="15"/>
      <c r="I47" s="15"/>
      <c r="J47" s="15"/>
      <c r="K47" s="15"/>
      <c r="L47" s="15"/>
      <c r="M47" s="15"/>
      <c r="Q47" s="16"/>
      <c r="R47" s="16"/>
      <c r="S47" s="16"/>
      <c r="T47" s="16"/>
      <c r="U47" s="16"/>
      <c r="V47" s="16"/>
      <c r="W47" s="16"/>
      <c r="X47" s="16"/>
      <c r="Y47" s="16"/>
      <c r="Z47" s="16"/>
      <c r="AA47" s="16"/>
      <c r="AB47" s="16"/>
      <c r="AC47" s="16"/>
      <c r="AD47" s="16"/>
      <c r="AE47" s="16"/>
      <c r="AF47" s="16"/>
      <c r="AG47" s="16"/>
      <c r="AH47" s="16"/>
    </row>
    <row r="48" spans="1:34" ht="12.75">
      <c r="A48" s="15"/>
      <c r="B48" s="15"/>
      <c r="C48" s="15"/>
      <c r="D48" s="15"/>
      <c r="E48" s="15"/>
      <c r="F48" s="15"/>
      <c r="G48" s="15"/>
      <c r="H48" s="15"/>
      <c r="I48" s="15"/>
      <c r="J48" s="15"/>
      <c r="K48" s="15"/>
      <c r="L48" s="15"/>
      <c r="M48" s="15"/>
      <c r="Q48" s="16"/>
      <c r="R48" s="16"/>
      <c r="S48" s="16"/>
      <c r="T48" s="16"/>
      <c r="U48" s="16"/>
      <c r="V48" s="16"/>
      <c r="W48" s="16"/>
      <c r="X48" s="16"/>
      <c r="Y48" s="16"/>
      <c r="Z48" s="16"/>
      <c r="AA48" s="16"/>
      <c r="AB48" s="16"/>
      <c r="AC48" s="16"/>
      <c r="AD48" s="16"/>
      <c r="AE48" s="16"/>
      <c r="AF48" s="16"/>
      <c r="AG48" s="16"/>
      <c r="AH48" s="16"/>
    </row>
    <row r="49" spans="1:34" ht="12.75">
      <c r="A49" s="15"/>
      <c r="B49" s="15"/>
      <c r="C49" s="15"/>
      <c r="D49" s="15"/>
      <c r="E49" s="15"/>
      <c r="F49" s="15"/>
      <c r="G49" s="15"/>
      <c r="H49" s="15"/>
      <c r="I49" s="15"/>
      <c r="J49" s="15"/>
      <c r="K49" s="15"/>
      <c r="L49" s="15"/>
      <c r="M49" s="15"/>
      <c r="Q49" s="16"/>
      <c r="R49" s="16"/>
      <c r="S49" s="16"/>
      <c r="T49" s="16"/>
      <c r="U49" s="16"/>
      <c r="V49" s="16"/>
      <c r="W49" s="16"/>
      <c r="X49" s="16"/>
      <c r="Y49" s="16"/>
      <c r="Z49" s="16"/>
      <c r="AA49" s="16"/>
      <c r="AB49" s="16"/>
      <c r="AC49" s="16"/>
      <c r="AD49" s="16"/>
      <c r="AE49" s="16"/>
      <c r="AF49" s="16"/>
      <c r="AG49" s="16"/>
      <c r="AH49" s="16"/>
    </row>
    <row r="50" spans="1:21" ht="12.75">
      <c r="A50" s="15"/>
      <c r="B50" s="15"/>
      <c r="C50" s="15"/>
      <c r="D50" s="15"/>
      <c r="E50" s="15"/>
      <c r="F50" s="15"/>
      <c r="G50" s="15"/>
      <c r="H50" s="15"/>
      <c r="I50" s="15"/>
      <c r="J50" s="15"/>
      <c r="K50" s="15"/>
      <c r="L50" s="15"/>
      <c r="M50" s="15"/>
      <c r="Q50" s="16"/>
      <c r="R50" s="16"/>
      <c r="S50" s="16"/>
      <c r="T50" s="16"/>
      <c r="U50" s="16"/>
    </row>
    <row r="51" spans="1:21" ht="12.75">
      <c r="A51" s="15"/>
      <c r="B51" s="15"/>
      <c r="C51" s="15"/>
      <c r="D51" s="15"/>
      <c r="E51" s="15"/>
      <c r="F51" s="15"/>
      <c r="G51" s="15"/>
      <c r="H51" s="15"/>
      <c r="I51" s="15"/>
      <c r="J51" s="15"/>
      <c r="K51" s="15"/>
      <c r="L51" s="15"/>
      <c r="M51" s="15"/>
      <c r="Q51" s="16"/>
      <c r="R51" s="16"/>
      <c r="S51" s="16"/>
      <c r="T51" s="16"/>
      <c r="U51" s="16"/>
    </row>
    <row r="52" spans="1:21" ht="12.75">
      <c r="A52" s="42"/>
      <c r="B52" s="43"/>
      <c r="C52" s="3"/>
      <c r="D52" s="42"/>
      <c r="E52" s="15"/>
      <c r="F52" s="15"/>
      <c r="G52" s="15"/>
      <c r="H52" s="15"/>
      <c r="I52" s="15"/>
      <c r="J52" s="15"/>
      <c r="K52" s="15"/>
      <c r="L52" s="15"/>
      <c r="M52" s="15"/>
      <c r="N52" s="15"/>
      <c r="O52" s="15"/>
      <c r="P52" s="15"/>
      <c r="Q52" s="42"/>
      <c r="R52" s="42"/>
      <c r="S52" s="42"/>
      <c r="T52" s="44"/>
      <c r="U52" s="45"/>
    </row>
    <row r="53" spans="1:21" ht="15">
      <c r="A53" s="42"/>
      <c r="B53" s="144"/>
      <c r="C53" s="3"/>
      <c r="D53" s="42"/>
      <c r="E53" s="15"/>
      <c r="F53" s="15"/>
      <c r="G53" s="15"/>
      <c r="H53" s="15"/>
      <c r="I53" s="15"/>
      <c r="J53" s="15"/>
      <c r="K53" s="15"/>
      <c r="L53" s="15"/>
      <c r="M53" s="15"/>
      <c r="N53" s="15"/>
      <c r="O53" s="15"/>
      <c r="P53" s="15"/>
      <c r="Q53" s="42"/>
      <c r="R53" s="42"/>
      <c r="S53" s="42"/>
      <c r="T53" s="44"/>
      <c r="U53" s="45"/>
    </row>
    <row r="54" spans="1:21" ht="15.75">
      <c r="A54" s="42"/>
      <c r="B54" s="145"/>
      <c r="C54" s="3"/>
      <c r="D54" s="42"/>
      <c r="E54" s="15"/>
      <c r="F54" s="15"/>
      <c r="G54" s="15"/>
      <c r="H54" s="15"/>
      <c r="I54" s="15"/>
      <c r="J54" s="15"/>
      <c r="K54" s="15"/>
      <c r="L54" s="15"/>
      <c r="M54" s="15"/>
      <c r="N54" s="15"/>
      <c r="O54" s="15"/>
      <c r="P54" s="15"/>
      <c r="Q54" s="42"/>
      <c r="R54" s="42"/>
      <c r="S54" s="42"/>
      <c r="T54" s="44"/>
      <c r="U54" s="45"/>
    </row>
    <row r="55" spans="1:21" ht="12.75">
      <c r="A55" s="42"/>
      <c r="B55" s="43"/>
      <c r="C55" s="3"/>
      <c r="D55" s="42"/>
      <c r="E55" s="15"/>
      <c r="F55" s="15"/>
      <c r="G55" s="15"/>
      <c r="H55" s="15"/>
      <c r="I55" s="15"/>
      <c r="J55" s="15"/>
      <c r="K55" s="15"/>
      <c r="L55" s="15"/>
      <c r="M55" s="15"/>
      <c r="N55" s="15"/>
      <c r="O55" s="15"/>
      <c r="P55" s="15"/>
      <c r="Q55" s="42"/>
      <c r="R55" s="42"/>
      <c r="S55" s="42"/>
      <c r="T55" s="44"/>
      <c r="U55" s="45"/>
    </row>
    <row r="56" spans="1:21" ht="12.75">
      <c r="A56" s="42"/>
      <c r="B56" s="43"/>
      <c r="C56" s="3"/>
      <c r="D56" s="42"/>
      <c r="E56" s="15"/>
      <c r="F56" s="15"/>
      <c r="G56" s="15"/>
      <c r="H56" s="15"/>
      <c r="I56" s="15"/>
      <c r="J56" s="15"/>
      <c r="K56" s="15"/>
      <c r="L56" s="15"/>
      <c r="M56" s="15"/>
      <c r="N56" s="15"/>
      <c r="O56" s="15"/>
      <c r="P56" s="15"/>
      <c r="Q56" s="42"/>
      <c r="R56" s="42"/>
      <c r="S56" s="42"/>
      <c r="T56" s="44"/>
      <c r="U56" s="45"/>
    </row>
    <row r="57" spans="1:21" ht="12.75">
      <c r="A57" s="42"/>
      <c r="B57" s="43"/>
      <c r="C57" s="3"/>
      <c r="D57" s="42"/>
      <c r="E57" s="15"/>
      <c r="F57" s="15"/>
      <c r="G57" s="15"/>
      <c r="H57" s="15"/>
      <c r="I57" s="15"/>
      <c r="J57" s="15"/>
      <c r="K57" s="15"/>
      <c r="L57" s="15"/>
      <c r="M57" s="15"/>
      <c r="N57" s="15"/>
      <c r="O57" s="15"/>
      <c r="P57" s="15"/>
      <c r="Q57" s="42"/>
      <c r="R57" s="42"/>
      <c r="S57" s="42"/>
      <c r="T57" s="44"/>
      <c r="U57" s="45"/>
    </row>
    <row r="58" spans="1:21" ht="12.75">
      <c r="A58" s="42"/>
      <c r="B58" s="43"/>
      <c r="C58" s="3"/>
      <c r="D58" s="42"/>
      <c r="E58" s="15"/>
      <c r="F58" s="15"/>
      <c r="G58" s="15"/>
      <c r="H58" s="15"/>
      <c r="I58" s="15"/>
      <c r="J58" s="15"/>
      <c r="K58" s="15"/>
      <c r="L58" s="15"/>
      <c r="M58" s="15"/>
      <c r="N58" s="15"/>
      <c r="O58" s="15"/>
      <c r="P58" s="15"/>
      <c r="Q58" s="42"/>
      <c r="R58" s="42"/>
      <c r="S58" s="42"/>
      <c r="T58" s="44"/>
      <c r="U58" s="45"/>
    </row>
    <row r="59" spans="1:21" ht="12.75">
      <c r="A59" s="42"/>
      <c r="B59" s="43"/>
      <c r="C59" s="3"/>
      <c r="D59" s="42"/>
      <c r="E59" s="15"/>
      <c r="F59" s="15"/>
      <c r="G59" s="15"/>
      <c r="H59" s="15"/>
      <c r="I59" s="15"/>
      <c r="J59" s="15"/>
      <c r="K59" s="15"/>
      <c r="L59" s="15"/>
      <c r="M59" s="15"/>
      <c r="N59" s="15"/>
      <c r="O59" s="15"/>
      <c r="P59" s="15"/>
      <c r="Q59" s="42"/>
      <c r="R59" s="42"/>
      <c r="S59" s="42"/>
      <c r="T59" s="44"/>
      <c r="U59" s="45"/>
    </row>
    <row r="60" spans="1:21" ht="12.75">
      <c r="A60" s="42"/>
      <c r="B60" s="43"/>
      <c r="C60" s="3"/>
      <c r="D60" s="42"/>
      <c r="E60" s="15"/>
      <c r="F60" s="15"/>
      <c r="G60" s="15"/>
      <c r="H60" s="15"/>
      <c r="I60" s="15"/>
      <c r="J60" s="15"/>
      <c r="K60" s="15"/>
      <c r="L60" s="15"/>
      <c r="M60" s="15"/>
      <c r="N60" s="15"/>
      <c r="O60" s="15"/>
      <c r="P60" s="15"/>
      <c r="Q60" s="42"/>
      <c r="R60" s="42"/>
      <c r="S60" s="42"/>
      <c r="T60" s="44"/>
      <c r="U60" s="45"/>
    </row>
    <row r="61" spans="1:21" ht="12.75">
      <c r="A61" s="42"/>
      <c r="B61" s="43"/>
      <c r="C61" s="3"/>
      <c r="D61" s="42"/>
      <c r="E61" s="15"/>
      <c r="F61" s="15"/>
      <c r="G61" s="15"/>
      <c r="H61" s="15"/>
      <c r="I61" s="15"/>
      <c r="J61" s="15"/>
      <c r="K61" s="15"/>
      <c r="L61" s="15"/>
      <c r="M61" s="15"/>
      <c r="N61" s="15"/>
      <c r="O61" s="15"/>
      <c r="P61" s="15"/>
      <c r="Q61" s="42"/>
      <c r="R61" s="42"/>
      <c r="S61" s="42"/>
      <c r="T61" s="44"/>
      <c r="U61" s="45"/>
    </row>
    <row r="62" spans="1:21" ht="12.75">
      <c r="A62" s="42"/>
      <c r="B62" s="43"/>
      <c r="C62" s="3"/>
      <c r="D62" s="42"/>
      <c r="E62" s="15"/>
      <c r="F62" s="15"/>
      <c r="G62" s="15"/>
      <c r="H62" s="15"/>
      <c r="I62" s="15"/>
      <c r="J62" s="15"/>
      <c r="K62" s="15"/>
      <c r="L62" s="15"/>
      <c r="M62" s="15"/>
      <c r="N62" s="15"/>
      <c r="O62" s="15"/>
      <c r="P62" s="15"/>
      <c r="Q62" s="42"/>
      <c r="R62" s="42"/>
      <c r="S62" s="42"/>
      <c r="T62" s="44"/>
      <c r="U62" s="45"/>
    </row>
    <row r="63" spans="1:21" ht="12.75">
      <c r="A63" s="42"/>
      <c r="B63" s="43"/>
      <c r="C63" s="3"/>
      <c r="D63" s="42"/>
      <c r="E63" s="15"/>
      <c r="F63" s="15"/>
      <c r="G63" s="15"/>
      <c r="H63" s="15"/>
      <c r="I63" s="15"/>
      <c r="J63" s="15"/>
      <c r="K63" s="15"/>
      <c r="L63" s="15"/>
      <c r="M63" s="15"/>
      <c r="N63" s="15"/>
      <c r="O63" s="15"/>
      <c r="P63" s="15"/>
      <c r="Q63" s="42"/>
      <c r="R63" s="42"/>
      <c r="S63" s="42"/>
      <c r="T63" s="44"/>
      <c r="U63" s="45"/>
    </row>
    <row r="64" spans="1:21" ht="12.75">
      <c r="A64" s="42"/>
      <c r="B64" s="43"/>
      <c r="C64" s="3"/>
      <c r="D64" s="42"/>
      <c r="E64" s="15"/>
      <c r="F64" s="15"/>
      <c r="G64" s="15"/>
      <c r="H64" s="15"/>
      <c r="I64" s="15"/>
      <c r="J64" s="15"/>
      <c r="K64" s="15"/>
      <c r="L64" s="15"/>
      <c r="M64" s="15"/>
      <c r="N64" s="15"/>
      <c r="O64" s="15"/>
      <c r="P64" s="15"/>
      <c r="Q64" s="42"/>
      <c r="R64" s="42"/>
      <c r="S64" s="42"/>
      <c r="T64" s="44"/>
      <c r="U64" s="45"/>
    </row>
    <row r="65" spans="1:21" ht="12.75">
      <c r="A65" s="42"/>
      <c r="B65" s="43"/>
      <c r="C65" s="3"/>
      <c r="D65" s="42"/>
      <c r="E65" s="15"/>
      <c r="F65" s="15"/>
      <c r="G65" s="15"/>
      <c r="H65" s="15"/>
      <c r="I65" s="15"/>
      <c r="J65" s="15"/>
      <c r="K65" s="15"/>
      <c r="L65" s="15"/>
      <c r="M65" s="15"/>
      <c r="N65" s="15"/>
      <c r="O65" s="15"/>
      <c r="P65" s="15"/>
      <c r="Q65" s="42"/>
      <c r="R65" s="42"/>
      <c r="S65" s="42"/>
      <c r="T65" s="44"/>
      <c r="U65" s="45"/>
    </row>
    <row r="66" spans="1:21" ht="12.75">
      <c r="A66" s="42"/>
      <c r="B66" s="43"/>
      <c r="C66" s="3"/>
      <c r="D66" s="42"/>
      <c r="E66" s="15"/>
      <c r="F66" s="15"/>
      <c r="G66" s="15"/>
      <c r="H66" s="15"/>
      <c r="I66" s="15"/>
      <c r="J66" s="15"/>
      <c r="K66" s="15"/>
      <c r="L66" s="15"/>
      <c r="M66" s="15"/>
      <c r="N66" s="15"/>
      <c r="O66" s="15"/>
      <c r="P66" s="15"/>
      <c r="Q66" s="42"/>
      <c r="R66" s="42"/>
      <c r="S66" s="42"/>
      <c r="T66" s="44"/>
      <c r="U66" s="45"/>
    </row>
    <row r="67" spans="1:21" ht="12.75">
      <c r="A67" s="42"/>
      <c r="B67" s="43"/>
      <c r="C67" s="3"/>
      <c r="D67" s="42"/>
      <c r="E67" s="15"/>
      <c r="F67" s="15"/>
      <c r="G67" s="15"/>
      <c r="H67" s="15"/>
      <c r="I67" s="15"/>
      <c r="J67" s="15"/>
      <c r="K67" s="15"/>
      <c r="L67" s="15"/>
      <c r="M67" s="15"/>
      <c r="N67" s="15"/>
      <c r="O67" s="15"/>
      <c r="P67" s="15"/>
      <c r="Q67" s="42"/>
      <c r="R67" s="42"/>
      <c r="S67" s="42"/>
      <c r="T67" s="44"/>
      <c r="U67" s="45"/>
    </row>
    <row r="68" spans="1:21" ht="12.75">
      <c r="A68" s="42"/>
      <c r="B68" s="43"/>
      <c r="C68" s="3"/>
      <c r="D68" s="42"/>
      <c r="E68" s="15"/>
      <c r="F68" s="15"/>
      <c r="G68" s="15"/>
      <c r="H68" s="15"/>
      <c r="I68" s="15"/>
      <c r="J68" s="15"/>
      <c r="K68" s="15"/>
      <c r="L68" s="15"/>
      <c r="M68" s="15"/>
      <c r="N68" s="15"/>
      <c r="O68" s="15"/>
      <c r="P68" s="15"/>
      <c r="Q68" s="42"/>
      <c r="R68" s="42"/>
      <c r="S68" s="42"/>
      <c r="T68" s="44"/>
      <c r="U68" s="45"/>
    </row>
    <row r="69" spans="1:21" ht="12.75">
      <c r="A69" s="42"/>
      <c r="B69" s="43"/>
      <c r="C69" s="3"/>
      <c r="D69" s="42"/>
      <c r="E69" s="15"/>
      <c r="F69" s="15"/>
      <c r="G69" s="15"/>
      <c r="H69" s="15"/>
      <c r="I69" s="15"/>
      <c r="J69" s="15"/>
      <c r="K69" s="15"/>
      <c r="L69" s="15"/>
      <c r="M69" s="15"/>
      <c r="N69" s="15"/>
      <c r="O69" s="15"/>
      <c r="P69" s="15"/>
      <c r="Q69" s="42"/>
      <c r="R69" s="42"/>
      <c r="S69" s="42"/>
      <c r="T69" s="44"/>
      <c r="U69" s="45"/>
    </row>
    <row r="70" spans="1:21" ht="12.75">
      <c r="A70" s="42"/>
      <c r="B70" s="43"/>
      <c r="C70" s="3"/>
      <c r="D70" s="42"/>
      <c r="E70" s="15"/>
      <c r="F70" s="15"/>
      <c r="G70" s="15"/>
      <c r="H70" s="15"/>
      <c r="I70" s="15"/>
      <c r="J70" s="15"/>
      <c r="K70" s="15"/>
      <c r="L70" s="15"/>
      <c r="M70" s="15"/>
      <c r="N70" s="15"/>
      <c r="O70" s="15"/>
      <c r="P70" s="15"/>
      <c r="Q70" s="42"/>
      <c r="R70" s="42"/>
      <c r="S70" s="42"/>
      <c r="T70" s="44"/>
      <c r="U70" s="45"/>
    </row>
    <row r="71" spans="1:21" ht="12.75">
      <c r="A71" s="42"/>
      <c r="B71" s="43"/>
      <c r="C71" s="3"/>
      <c r="D71" s="42"/>
      <c r="E71" s="15"/>
      <c r="F71" s="15"/>
      <c r="G71" s="15"/>
      <c r="H71" s="15"/>
      <c r="I71" s="15"/>
      <c r="J71" s="15"/>
      <c r="K71" s="15"/>
      <c r="L71" s="15"/>
      <c r="M71" s="15"/>
      <c r="N71" s="15"/>
      <c r="O71" s="15"/>
      <c r="P71" s="15"/>
      <c r="Q71" s="42"/>
      <c r="R71" s="42"/>
      <c r="S71" s="42"/>
      <c r="T71" s="44"/>
      <c r="U71" s="45"/>
    </row>
    <row r="72" spans="1:21" ht="12.75">
      <c r="A72" s="42"/>
      <c r="B72" s="43"/>
      <c r="C72" s="3"/>
      <c r="D72" s="42"/>
      <c r="E72" s="15"/>
      <c r="F72" s="15"/>
      <c r="G72" s="15"/>
      <c r="H72" s="15"/>
      <c r="I72" s="15"/>
      <c r="J72" s="15"/>
      <c r="K72" s="15"/>
      <c r="L72" s="15"/>
      <c r="M72" s="15"/>
      <c r="N72" s="15"/>
      <c r="O72" s="15"/>
      <c r="P72" s="15"/>
      <c r="Q72" s="42"/>
      <c r="R72" s="42"/>
      <c r="S72" s="42"/>
      <c r="T72" s="44"/>
      <c r="U72" s="45"/>
    </row>
    <row r="73" spans="1:21" ht="12.75">
      <c r="A73" s="42"/>
      <c r="B73" s="43"/>
      <c r="C73" s="3"/>
      <c r="D73" s="42"/>
      <c r="E73" s="15"/>
      <c r="F73" s="15"/>
      <c r="G73" s="15"/>
      <c r="H73" s="15"/>
      <c r="I73" s="15"/>
      <c r="J73" s="15"/>
      <c r="K73" s="15"/>
      <c r="L73" s="15"/>
      <c r="M73" s="15"/>
      <c r="N73" s="15"/>
      <c r="O73" s="15"/>
      <c r="P73" s="15"/>
      <c r="Q73" s="42"/>
      <c r="R73" s="42"/>
      <c r="S73" s="42"/>
      <c r="T73" s="44"/>
      <c r="U73" s="45"/>
    </row>
    <row r="74" spans="1:21" ht="12.75">
      <c r="A74" s="42"/>
      <c r="B74" s="43"/>
      <c r="C74" s="3"/>
      <c r="D74" s="42"/>
      <c r="E74" s="15"/>
      <c r="F74" s="15"/>
      <c r="G74" s="15"/>
      <c r="H74" s="15"/>
      <c r="I74" s="15"/>
      <c r="J74" s="15"/>
      <c r="K74" s="15"/>
      <c r="L74" s="15"/>
      <c r="M74" s="15"/>
      <c r="N74" s="15"/>
      <c r="O74" s="15"/>
      <c r="P74" s="15"/>
      <c r="Q74" s="42"/>
      <c r="R74" s="42"/>
      <c r="S74" s="42"/>
      <c r="T74" s="44"/>
      <c r="U74" s="45"/>
    </row>
    <row r="75" spans="1:21" ht="12.75">
      <c r="A75" s="42"/>
      <c r="B75" s="43"/>
      <c r="C75" s="3"/>
      <c r="D75" s="42"/>
      <c r="E75" s="15"/>
      <c r="F75" s="15"/>
      <c r="G75" s="15"/>
      <c r="H75" s="15"/>
      <c r="I75" s="15"/>
      <c r="J75" s="15"/>
      <c r="K75" s="15"/>
      <c r="L75" s="15"/>
      <c r="M75" s="15"/>
      <c r="N75" s="15"/>
      <c r="O75" s="15"/>
      <c r="P75" s="15"/>
      <c r="Q75" s="42"/>
      <c r="R75" s="42"/>
      <c r="S75" s="42"/>
      <c r="T75" s="44"/>
      <c r="U75" s="45"/>
    </row>
    <row r="76" spans="1:21" ht="12.75">
      <c r="A76" s="42"/>
      <c r="B76" s="43"/>
      <c r="C76" s="3"/>
      <c r="D76" s="42"/>
      <c r="E76" s="15"/>
      <c r="F76" s="15"/>
      <c r="G76" s="15"/>
      <c r="H76" s="15"/>
      <c r="I76" s="15"/>
      <c r="J76" s="15"/>
      <c r="K76" s="15"/>
      <c r="L76" s="15"/>
      <c r="M76" s="15"/>
      <c r="N76" s="15"/>
      <c r="O76" s="15"/>
      <c r="P76" s="15"/>
      <c r="Q76" s="42"/>
      <c r="R76" s="42"/>
      <c r="S76" s="42"/>
      <c r="T76" s="44"/>
      <c r="U76" s="45"/>
    </row>
    <row r="77" spans="1:21" ht="12.75">
      <c r="A77" s="42"/>
      <c r="B77" s="43"/>
      <c r="C77" s="3"/>
      <c r="D77" s="42"/>
      <c r="E77" s="15"/>
      <c r="F77" s="15"/>
      <c r="G77" s="15"/>
      <c r="H77" s="15"/>
      <c r="I77" s="15"/>
      <c r="J77" s="15"/>
      <c r="K77" s="15"/>
      <c r="L77" s="15"/>
      <c r="M77" s="15"/>
      <c r="N77" s="15"/>
      <c r="O77" s="15"/>
      <c r="P77" s="15"/>
      <c r="Q77" s="42"/>
      <c r="R77" s="42"/>
      <c r="S77" s="42"/>
      <c r="T77" s="44"/>
      <c r="U77" s="45"/>
    </row>
    <row r="78" spans="1:21" ht="12.75">
      <c r="A78" s="42"/>
      <c r="B78" s="43"/>
      <c r="C78" s="3"/>
      <c r="D78" s="42"/>
      <c r="E78" s="15"/>
      <c r="F78" s="15"/>
      <c r="G78" s="15"/>
      <c r="H78" s="15"/>
      <c r="I78" s="15"/>
      <c r="J78" s="15"/>
      <c r="K78" s="15"/>
      <c r="L78" s="15"/>
      <c r="M78" s="15"/>
      <c r="N78" s="15"/>
      <c r="O78" s="15"/>
      <c r="P78" s="15"/>
      <c r="Q78" s="42"/>
      <c r="R78" s="42"/>
      <c r="S78" s="42"/>
      <c r="T78" s="44"/>
      <c r="U78" s="45"/>
    </row>
    <row r="79" spans="1:21" ht="12.75">
      <c r="A79" s="42"/>
      <c r="B79" s="43"/>
      <c r="C79" s="3"/>
      <c r="D79" s="42"/>
      <c r="E79" s="15"/>
      <c r="F79" s="15"/>
      <c r="G79" s="15"/>
      <c r="H79" s="15"/>
      <c r="I79" s="15"/>
      <c r="J79" s="15"/>
      <c r="K79" s="15"/>
      <c r="L79" s="15"/>
      <c r="M79" s="15"/>
      <c r="N79" s="15"/>
      <c r="O79" s="15"/>
      <c r="P79" s="15"/>
      <c r="Q79" s="42"/>
      <c r="R79" s="42"/>
      <c r="S79" s="42"/>
      <c r="T79" s="44"/>
      <c r="U79" s="45"/>
    </row>
    <row r="80" spans="1:21" ht="12.75">
      <c r="A80" s="42"/>
      <c r="B80" s="43"/>
      <c r="C80" s="3"/>
      <c r="D80" s="42"/>
      <c r="E80" s="15"/>
      <c r="F80" s="15"/>
      <c r="G80" s="15"/>
      <c r="H80" s="15"/>
      <c r="I80" s="15"/>
      <c r="J80" s="15"/>
      <c r="K80" s="15"/>
      <c r="L80" s="15"/>
      <c r="M80" s="15"/>
      <c r="N80" s="15"/>
      <c r="O80" s="15"/>
      <c r="P80" s="15"/>
      <c r="Q80" s="42"/>
      <c r="R80" s="42"/>
      <c r="S80" s="42"/>
      <c r="T80" s="44"/>
      <c r="U80" s="45"/>
    </row>
    <row r="81" spans="1:21" ht="12.75">
      <c r="A81" s="42"/>
      <c r="B81" s="43"/>
      <c r="C81" s="3"/>
      <c r="D81" s="42"/>
      <c r="E81" s="15"/>
      <c r="F81" s="15"/>
      <c r="G81" s="15"/>
      <c r="H81" s="15"/>
      <c r="I81" s="15"/>
      <c r="J81" s="15"/>
      <c r="K81" s="15"/>
      <c r="L81" s="15"/>
      <c r="M81" s="15"/>
      <c r="N81" s="15"/>
      <c r="O81" s="15"/>
      <c r="P81" s="15"/>
      <c r="Q81" s="42"/>
      <c r="R81" s="42"/>
      <c r="S81" s="42"/>
      <c r="T81" s="44"/>
      <c r="U81" s="45"/>
    </row>
    <row r="82" spans="1:21" ht="12.75">
      <c r="A82" s="42"/>
      <c r="B82" s="43"/>
      <c r="C82" s="3"/>
      <c r="D82" s="42"/>
      <c r="E82" s="15"/>
      <c r="F82" s="15"/>
      <c r="G82" s="15"/>
      <c r="H82" s="15"/>
      <c r="I82" s="15"/>
      <c r="J82" s="15"/>
      <c r="K82" s="15"/>
      <c r="L82" s="15"/>
      <c r="M82" s="15"/>
      <c r="N82" s="15"/>
      <c r="O82" s="15"/>
      <c r="P82" s="15"/>
      <c r="Q82" s="42"/>
      <c r="R82" s="42"/>
      <c r="S82" s="42"/>
      <c r="T82" s="44"/>
      <c r="U82" s="45"/>
    </row>
    <row r="83" spans="1:21" ht="12.75">
      <c r="A83" s="42"/>
      <c r="B83" s="43"/>
      <c r="C83" s="3"/>
      <c r="D83" s="42"/>
      <c r="E83" s="15"/>
      <c r="F83" s="15"/>
      <c r="G83" s="15"/>
      <c r="H83" s="15"/>
      <c r="I83" s="15"/>
      <c r="J83" s="15"/>
      <c r="K83" s="15"/>
      <c r="L83" s="15"/>
      <c r="M83" s="15"/>
      <c r="N83" s="15"/>
      <c r="O83" s="15"/>
      <c r="P83" s="15"/>
      <c r="Q83" s="42"/>
      <c r="R83" s="42"/>
      <c r="S83" s="42"/>
      <c r="T83" s="44"/>
      <c r="U83" s="45"/>
    </row>
    <row r="84" spans="1:21" ht="12.75">
      <c r="A84" s="42"/>
      <c r="B84" s="43"/>
      <c r="C84" s="3"/>
      <c r="D84" s="42"/>
      <c r="E84" s="15"/>
      <c r="F84" s="15"/>
      <c r="G84" s="15"/>
      <c r="H84" s="15"/>
      <c r="I84" s="15"/>
      <c r="J84" s="15"/>
      <c r="K84" s="15"/>
      <c r="L84" s="15"/>
      <c r="M84" s="15"/>
      <c r="N84" s="15"/>
      <c r="O84" s="15"/>
      <c r="P84" s="15"/>
      <c r="Q84" s="42"/>
      <c r="R84" s="42"/>
      <c r="S84" s="42"/>
      <c r="T84" s="44"/>
      <c r="U84" s="45"/>
    </row>
    <row r="85" spans="1:21" ht="12.75">
      <c r="A85" s="42"/>
      <c r="B85" s="43"/>
      <c r="C85" s="3"/>
      <c r="D85" s="42"/>
      <c r="E85" s="15"/>
      <c r="F85" s="15"/>
      <c r="G85" s="15"/>
      <c r="H85" s="15"/>
      <c r="I85" s="15"/>
      <c r="J85" s="15"/>
      <c r="K85" s="15"/>
      <c r="L85" s="15"/>
      <c r="M85" s="15"/>
      <c r="N85" s="15"/>
      <c r="O85" s="15"/>
      <c r="P85" s="15"/>
      <c r="Q85" s="42"/>
      <c r="R85" s="42"/>
      <c r="S85" s="42"/>
      <c r="T85" s="44"/>
      <c r="U85" s="45"/>
    </row>
    <row r="86" spans="1:21" ht="12.75">
      <c r="A86" s="42"/>
      <c r="B86" s="43"/>
      <c r="C86" s="3"/>
      <c r="D86" s="42"/>
      <c r="E86" s="15"/>
      <c r="F86" s="15"/>
      <c r="G86" s="15"/>
      <c r="H86" s="15"/>
      <c r="I86" s="15"/>
      <c r="J86" s="15"/>
      <c r="K86" s="15"/>
      <c r="L86" s="15"/>
      <c r="M86" s="15"/>
      <c r="N86" s="15"/>
      <c r="O86" s="15"/>
      <c r="P86" s="15"/>
      <c r="Q86" s="42"/>
      <c r="R86" s="42"/>
      <c r="S86" s="42"/>
      <c r="T86" s="44"/>
      <c r="U86" s="45"/>
    </row>
  </sheetData>
  <sheetProtection password="ED2E" sheet="1" objects="1" scenarios="1" formatCells="0"/>
  <mergeCells count="15">
    <mergeCell ref="A45:A46"/>
    <mergeCell ref="A21:A22"/>
    <mergeCell ref="A41:A42"/>
    <mergeCell ref="A37:A38"/>
    <mergeCell ref="A39:A40"/>
    <mergeCell ref="P1:U1"/>
    <mergeCell ref="A43:A44"/>
    <mergeCell ref="A28:A30"/>
    <mergeCell ref="A31:A33"/>
    <mergeCell ref="A34:A36"/>
    <mergeCell ref="A23:A24"/>
    <mergeCell ref="A25:A27"/>
    <mergeCell ref="A15:A16"/>
    <mergeCell ref="A17:A18"/>
    <mergeCell ref="A19:A20"/>
  </mergeCells>
  <dataValidations count="10">
    <dataValidation allowBlank="1" showInputMessage="1" showErrorMessage="1" promptTitle="Vpiši MDK za izpust iz ČN" prompt="V to celico VPIŠI mejno vrednost koncentracije (učinka) za posamezen parameter za izpust iz ČN. Vrednost se prepiše iz člena uredbe po kateri se vrednoti iztok iz ČN." sqref="D20 D42 D40 D38 D35:D36 D32:D33 D29:D30 D26:D27 D24 D22 D44 D46"/>
    <dataValidation allowBlank="1" showInputMessage="1" showErrorMessage="1" promptTitle="Vsebina celice" prompt="V tej celici se nahaja naziv parametra." sqref="B17 B11 B13 B43 B41 B39 B37 B34 B31 B28 B25 B23 B21 B19 B15 B45"/>
    <dataValidation allowBlank="1" showInputMessage="1" showErrorMessage="1" promptTitle="Vsebina celice" prompt="V tej celici se nahaja enota, v kateri se podaja vrednost parametra v tabeli." sqref="B16 B12 B14 B42 B40 B38 B35 B32 B29 B26 B24 B22 B44 B46"/>
    <dataValidation allowBlank="1" showInputMessage="1" showErrorMessage="1" promptTitle="Izračun povprečne vrednosti" prompt="Če je kjerkoli v celicah E14 do P15 vpisan pretok v času vzorčenja, se bodo pri izračunu povprečja upoštevale le vrednosti pri katerih je merjen in vpisan pretok. Če je vpisan pretok le na dotoku (iztoku) se enaka vrednost upošteva na obeh mestih." sqref="Q32"/>
    <dataValidation type="decimal" operator="greaterThan" allowBlank="1" showInputMessage="1" showErrorMessage="1" errorTitle="Napačna vrednost!" error="V to celico se vpisuje izmerjena vrednost. Izmerjena vrednost je lahko le število večje od nič. Vrednosti, ki so manjše od meje detekcije določene merilne metode se označijo tako, da se vrednost podčrta." sqref="E15:P20">
      <formula1>0</formula1>
    </dataValidation>
    <dataValidation allowBlank="1" showInputMessage="1" showErrorMessage="1" promptTitle="Vsebina celice" prompt="V tej celici se nahaja zaporedna številka parametra iz baze podatkov ARSO." sqref="A15:A16"/>
    <dataValidation allowBlank="1" showInputMessage="1" showErrorMessage="1" prompt="V tej celici se nahaja zaporedna številka parametra iz baze podatkov ARSO." sqref="A17:A46"/>
    <dataValidation allowBlank="1" showErrorMessage="1" promptTitle="Identifikacija vzorca" prompt="V to celico se lahko vpiše morebitna identifikacijska koda vzorca dotočne odpadne vode, ki lahko služi za referenco izvajalcu monitoringa. &#10;VPIS NI OBVEZEN!" sqref="E9:P14"/>
    <dataValidation allowBlank="1" showErrorMessage="1" promptTitle="Izračun povprečne vrednosti" prompt="Če je kjerkoli v celicah E14 do P15 vpisan pretok v času vzorčenja, se bodo pri izračunu povprečja upoštevale le vrednosti pri katerih je merjen in vpisan pretok. Če je vpisan pretok le na dotoku (iztoku) se enaka vrednost upošteva na obeh mestih." sqref="Q17:Q46"/>
    <dataValidation type="custom" operator="greaterThan" allowBlank="1" showInputMessage="1" showErrorMessage="1" errorTitle="Napačna vrednost" error="V to celico se vpisuje izmerjena vrednost (število večje od nič). Če je vrednosti pod mejo zaznavnosti se vpiše &quot;LOD&quot;. Če je vrednosti med mejo zaznavnosti in mejo določljivosti se vpiše &quot;LOQ&quot; ali pa se vrednost LOQ podčrta." sqref="E28:P29 E21:P26 E34:P35 E31:P32 E37:P46">
      <formula1>OR(E28="LOQ",E28="LOD",AND(E28&lt;"-",E28&gt;0))</formula1>
    </dataValidation>
  </dataValidations>
  <printOptions/>
  <pageMargins left="0.7874015748031497" right="0.7874015748031497" top="0.984251968503937" bottom="0.5905511811023623" header="0" footer="0"/>
  <pageSetup blackAndWhite="1" fitToHeight="1" fitToWidth="1" horizontalDpi="300" verticalDpi="300" orientation="landscape" paperSize="9" scale="65" r:id="rId3"/>
  <headerFooter alignWithMargins="0">
    <oddHeader>&amp;LPoročilo o obratovalnem monitoringu čistilne naprave</oddHeader>
    <oddFooter>&amp;L&amp;F&amp;CStran &amp;P</oddFooter>
  </headerFooter>
  <ignoredErrors>
    <ignoredError sqref="R27:T27 R33:T33 R36:T36 R30:T30" formulaRange="1"/>
  </ignoredErrors>
  <drawing r:id="rId2"/>
  <legacyDrawing r:id="rId1"/>
</worksheet>
</file>

<file path=xl/worksheets/sheet9.xml><?xml version="1.0" encoding="utf-8"?>
<worksheet xmlns="http://schemas.openxmlformats.org/spreadsheetml/2006/main" xmlns:r="http://schemas.openxmlformats.org/officeDocument/2006/relationships">
  <sheetPr codeName="List4"/>
  <dimension ref="A1:E93"/>
  <sheetViews>
    <sheetView zoomScalePageLayoutView="0" workbookViewId="0" topLeftCell="A1">
      <selection activeCell="H13" sqref="H13"/>
    </sheetView>
  </sheetViews>
  <sheetFormatPr defaultColWidth="9.00390625" defaultRowHeight="12.75"/>
  <cols>
    <col min="1" max="1" width="36.625" style="0" customWidth="1"/>
    <col min="2" max="2" width="14.125" style="0" customWidth="1"/>
  </cols>
  <sheetData>
    <row r="1" spans="1:2" ht="42.75" customHeight="1">
      <c r="A1" s="471" t="s">
        <v>522</v>
      </c>
      <c r="B1" s="471"/>
    </row>
    <row r="2" ht="26.25" customHeight="1" thickBot="1">
      <c r="A2" s="89" t="s">
        <v>75</v>
      </c>
    </row>
    <row r="3" spans="1:2" ht="16.5" thickBot="1">
      <c r="A3" s="90" t="s">
        <v>76</v>
      </c>
      <c r="B3" s="278">
        <f>IF(OR(Poročilo_6!Q27=0,Poročilo_6!E5=""),"",Poročilo_6!Q27*Poročilo_6!E5/365)</f>
        <v>97.32795057397729</v>
      </c>
    </row>
    <row r="4" spans="1:2" ht="16.5" thickBot="1">
      <c r="A4" s="90" t="s">
        <v>77</v>
      </c>
      <c r="B4" s="278">
        <f>IF(OR(Poročilo_6!Q30=0,Poročilo_6!E5=""),"",Poročilo_6!Q30*Poročilo_6!E5/365)</f>
        <v>98.94126872208501</v>
      </c>
    </row>
    <row r="5" spans="1:2" ht="16.5" thickBot="1">
      <c r="A5" s="90" t="s">
        <v>78</v>
      </c>
      <c r="B5" s="278">
        <f>IF(OR(Poročilo_6!Q33=0,Poročilo_6!E5=""),"",Poročilo_6!Q33*Poročilo_6!E5/365)</f>
        <v>92.0747737960795</v>
      </c>
    </row>
    <row r="6" spans="1:2" ht="16.5" thickBot="1">
      <c r="A6" s="90" t="s">
        <v>79</v>
      </c>
      <c r="B6" s="278">
        <f>IF(OR(Poročilo_6!Q36=0,Poročilo_6!E5=""),"",Poročilo_6!Q36*Poročilo_6!E5/365)</f>
        <v>89.64745610659176</v>
      </c>
    </row>
    <row r="8" spans="1:2" ht="17.25" customHeight="1">
      <c r="A8" s="183" t="s">
        <v>129</v>
      </c>
      <c r="B8" s="189"/>
    </row>
    <row r="9" spans="1:5" ht="37.5" customHeight="1">
      <c r="A9" s="472" t="s">
        <v>518</v>
      </c>
      <c r="B9" s="472"/>
      <c r="C9" s="472"/>
      <c r="D9" s="472"/>
      <c r="E9" s="472"/>
    </row>
    <row r="10" spans="1:5" ht="32.25" customHeight="1">
      <c r="A10" s="470" t="s">
        <v>1339</v>
      </c>
      <c r="B10" s="470"/>
      <c r="C10" s="470"/>
      <c r="D10" s="470"/>
      <c r="E10" s="470"/>
    </row>
    <row r="11" spans="1:5" ht="122.25" customHeight="1">
      <c r="A11" s="470" t="s">
        <v>1341</v>
      </c>
      <c r="B11" s="470"/>
      <c r="C11" s="470"/>
      <c r="D11" s="470"/>
      <c r="E11" s="470"/>
    </row>
    <row r="12" spans="1:5" ht="34.5" customHeight="1">
      <c r="A12" s="472" t="s">
        <v>519</v>
      </c>
      <c r="B12" s="472"/>
      <c r="C12" s="472"/>
      <c r="D12" s="472"/>
      <c r="E12" s="472"/>
    </row>
    <row r="13" spans="1:5" ht="92.25" customHeight="1">
      <c r="A13" s="470" t="s">
        <v>1340</v>
      </c>
      <c r="B13" s="470"/>
      <c r="C13" s="470"/>
      <c r="D13" s="470"/>
      <c r="E13" s="470"/>
    </row>
    <row r="14" spans="1:5" ht="122.25" customHeight="1">
      <c r="A14" s="470" t="s">
        <v>1341</v>
      </c>
      <c r="B14" s="470"/>
      <c r="C14" s="470"/>
      <c r="D14" s="470"/>
      <c r="E14" s="470"/>
    </row>
    <row r="15" spans="1:5" ht="33.75" customHeight="1">
      <c r="A15" s="469" t="s">
        <v>553</v>
      </c>
      <c r="B15" s="469"/>
      <c r="C15" s="469"/>
      <c r="D15" s="469"/>
      <c r="E15" s="469"/>
    </row>
    <row r="16" spans="1:5" ht="12.75">
      <c r="A16" s="84"/>
      <c r="B16" s="84"/>
      <c r="C16" s="84"/>
      <c r="D16" s="84"/>
      <c r="E16" s="84"/>
    </row>
    <row r="17" spans="1:5" ht="12.75">
      <c r="A17" s="84"/>
      <c r="B17" s="84"/>
      <c r="C17" s="84"/>
      <c r="D17" s="84"/>
      <c r="E17" s="84"/>
    </row>
    <row r="18" spans="1:5" ht="12.75">
      <c r="A18" s="84"/>
      <c r="B18" s="84"/>
      <c r="C18" s="84"/>
      <c r="D18" s="84"/>
      <c r="E18" s="84"/>
    </row>
    <row r="19" spans="1:5" ht="12.75">
      <c r="A19" s="84"/>
      <c r="B19" s="84"/>
      <c r="C19" s="84"/>
      <c r="D19" s="84"/>
      <c r="E19" s="84"/>
    </row>
    <row r="20" spans="1:5" ht="12.75">
      <c r="A20" s="84"/>
      <c r="B20" s="84"/>
      <c r="C20" s="84"/>
      <c r="D20" s="84"/>
      <c r="E20" s="84"/>
    </row>
    <row r="21" spans="1:5" ht="12.75">
      <c r="A21" s="84"/>
      <c r="B21" s="84"/>
      <c r="C21" s="84"/>
      <c r="D21" s="84"/>
      <c r="E21" s="84"/>
    </row>
    <row r="22" spans="1:5" ht="12.75">
      <c r="A22" s="84"/>
      <c r="B22" s="84"/>
      <c r="C22" s="84"/>
      <c r="D22" s="84"/>
      <c r="E22" s="84"/>
    </row>
    <row r="23" spans="1:5" ht="12.75">
      <c r="A23" s="84"/>
      <c r="B23" s="84"/>
      <c r="C23" s="84"/>
      <c r="D23" s="84"/>
      <c r="E23" s="84"/>
    </row>
    <row r="24" spans="1:5" ht="12.75">
      <c r="A24" s="84"/>
      <c r="B24" s="84"/>
      <c r="C24" s="84"/>
      <c r="D24" s="84"/>
      <c r="E24" s="84"/>
    </row>
    <row r="25" spans="1:5" ht="12.75">
      <c r="A25" s="84"/>
      <c r="B25" s="84"/>
      <c r="C25" s="84"/>
      <c r="D25" s="84"/>
      <c r="E25" s="84"/>
    </row>
    <row r="26" spans="1:5" ht="12.75">
      <c r="A26" s="84"/>
      <c r="B26" s="84"/>
      <c r="C26" s="84"/>
      <c r="D26" s="84"/>
      <c r="E26" s="84"/>
    </row>
    <row r="27" spans="1:5" ht="12.75">
      <c r="A27" s="84"/>
      <c r="B27" s="84"/>
      <c r="C27" s="84"/>
      <c r="D27" s="84"/>
      <c r="E27" s="84"/>
    </row>
    <row r="28" spans="1:5" ht="12.75">
      <c r="A28" s="84"/>
      <c r="B28" s="84"/>
      <c r="C28" s="84"/>
      <c r="D28" s="84"/>
      <c r="E28" s="84"/>
    </row>
    <row r="29" spans="1:5" ht="12.75">
      <c r="A29" s="84"/>
      <c r="B29" s="84"/>
      <c r="C29" s="84"/>
      <c r="D29" s="84"/>
      <c r="E29" s="84"/>
    </row>
    <row r="30" spans="1:5" ht="12.75">
      <c r="A30" s="84"/>
      <c r="B30" s="84"/>
      <c r="C30" s="84"/>
      <c r="D30" s="84"/>
      <c r="E30" s="84"/>
    </row>
    <row r="31" spans="1:5" ht="12.75">
      <c r="A31" s="84"/>
      <c r="B31" s="84"/>
      <c r="C31" s="84"/>
      <c r="D31" s="84"/>
      <c r="E31" s="84"/>
    </row>
    <row r="32" spans="1:5" ht="12.75">
      <c r="A32" s="84"/>
      <c r="B32" s="84"/>
      <c r="C32" s="84"/>
      <c r="D32" s="84"/>
      <c r="E32" s="84"/>
    </row>
    <row r="33" spans="1:5" ht="12.75">
      <c r="A33" s="84"/>
      <c r="B33" s="84"/>
      <c r="C33" s="84"/>
      <c r="D33" s="84"/>
      <c r="E33" s="84"/>
    </row>
    <row r="34" spans="1:5" ht="12.75">
      <c r="A34" s="84"/>
      <c r="B34" s="84"/>
      <c r="C34" s="84"/>
      <c r="D34" s="84"/>
      <c r="E34" s="84"/>
    </row>
    <row r="35" spans="1:5" ht="12.75">
      <c r="A35" s="84"/>
      <c r="B35" s="84"/>
      <c r="C35" s="84"/>
      <c r="D35" s="84"/>
      <c r="E35" s="84"/>
    </row>
    <row r="36" spans="1:5" ht="12.75">
      <c r="A36" s="84"/>
      <c r="B36" s="84"/>
      <c r="C36" s="84"/>
      <c r="D36" s="84"/>
      <c r="E36" s="84"/>
    </row>
    <row r="37" spans="1:5" ht="12.75">
      <c r="A37" s="84"/>
      <c r="B37" s="84"/>
      <c r="C37" s="84"/>
      <c r="D37" s="84"/>
      <c r="E37" s="84"/>
    </row>
    <row r="38" spans="1:5" ht="12.75">
      <c r="A38" s="84"/>
      <c r="B38" s="84"/>
      <c r="C38" s="84"/>
      <c r="D38" s="84"/>
      <c r="E38" s="84"/>
    </row>
    <row r="39" spans="1:5" ht="12.75">
      <c r="A39" s="84"/>
      <c r="B39" s="84"/>
      <c r="C39" s="84"/>
      <c r="D39" s="84"/>
      <c r="E39" s="84"/>
    </row>
    <row r="40" spans="1:5" ht="12.75">
      <c r="A40" s="84"/>
      <c r="B40" s="84"/>
      <c r="C40" s="84"/>
      <c r="D40" s="84"/>
      <c r="E40" s="84"/>
    </row>
    <row r="41" spans="1:5" ht="12.75">
      <c r="A41" s="84"/>
      <c r="B41" s="84"/>
      <c r="C41" s="84"/>
      <c r="D41" s="84"/>
      <c r="E41" s="84"/>
    </row>
    <row r="42" spans="1:5" ht="12.75">
      <c r="A42" s="84"/>
      <c r="B42" s="84"/>
      <c r="C42" s="84"/>
      <c r="D42" s="84"/>
      <c r="E42" s="84"/>
    </row>
    <row r="43" spans="1:5" ht="12.75">
      <c r="A43" s="84"/>
      <c r="B43" s="84"/>
      <c r="C43" s="84"/>
      <c r="D43" s="84"/>
      <c r="E43" s="84"/>
    </row>
    <row r="44" spans="1:5" ht="12.75">
      <c r="A44" s="84"/>
      <c r="B44" s="84"/>
      <c r="C44" s="84"/>
      <c r="D44" s="84"/>
      <c r="E44" s="84"/>
    </row>
    <row r="45" spans="1:5" ht="12.75">
      <c r="A45" s="84"/>
      <c r="B45" s="84"/>
      <c r="C45" s="84"/>
      <c r="D45" s="84"/>
      <c r="E45" s="84"/>
    </row>
    <row r="46" spans="1:5" ht="12.75">
      <c r="A46" s="84"/>
      <c r="B46" s="84"/>
      <c r="C46" s="84"/>
      <c r="D46" s="84"/>
      <c r="E46" s="84"/>
    </row>
    <row r="47" spans="1:5" ht="12.75">
      <c r="A47" s="84"/>
      <c r="B47" s="84"/>
      <c r="C47" s="84"/>
      <c r="D47" s="84"/>
      <c r="E47" s="84"/>
    </row>
    <row r="48" spans="1:5" ht="12.75">
      <c r="A48" s="84"/>
      <c r="B48" s="84"/>
      <c r="C48" s="84"/>
      <c r="D48" s="84"/>
      <c r="E48" s="84"/>
    </row>
    <row r="49" spans="1:5" ht="12.75">
      <c r="A49" s="84"/>
      <c r="B49" s="84"/>
      <c r="C49" s="84"/>
      <c r="D49" s="84"/>
      <c r="E49" s="84"/>
    </row>
    <row r="50" spans="1:5" ht="12.75">
      <c r="A50" s="84"/>
      <c r="B50" s="84"/>
      <c r="C50" s="84"/>
      <c r="D50" s="84"/>
      <c r="E50" s="84"/>
    </row>
    <row r="51" spans="1:5" ht="12.75">
      <c r="A51" s="84"/>
      <c r="B51" s="84"/>
      <c r="C51" s="84"/>
      <c r="D51" s="84"/>
      <c r="E51" s="84"/>
    </row>
    <row r="52" spans="1:5" ht="12.75">
      <c r="A52" s="84"/>
      <c r="B52" s="84"/>
      <c r="C52" s="84"/>
      <c r="D52" s="84"/>
      <c r="E52" s="84"/>
    </row>
    <row r="53" spans="1:5" ht="12.75">
      <c r="A53" s="84"/>
      <c r="B53" s="84"/>
      <c r="C53" s="84"/>
      <c r="D53" s="84"/>
      <c r="E53" s="84"/>
    </row>
    <row r="54" spans="1:5" ht="12.75">
      <c r="A54" s="84"/>
      <c r="B54" s="84"/>
      <c r="C54" s="84"/>
      <c r="D54" s="84"/>
      <c r="E54" s="84"/>
    </row>
    <row r="55" spans="1:5" ht="12.75">
      <c r="A55" s="84"/>
      <c r="B55" s="84"/>
      <c r="C55" s="84"/>
      <c r="D55" s="84"/>
      <c r="E55" s="84"/>
    </row>
    <row r="56" spans="1:5" ht="12.75">
      <c r="A56" s="84"/>
      <c r="B56" s="84"/>
      <c r="C56" s="84"/>
      <c r="D56" s="84"/>
      <c r="E56" s="84"/>
    </row>
    <row r="57" spans="1:5" ht="12.75">
      <c r="A57" s="84"/>
      <c r="B57" s="84"/>
      <c r="C57" s="84"/>
      <c r="D57" s="84"/>
      <c r="E57" s="84"/>
    </row>
    <row r="58" spans="1:5" ht="12.75">
      <c r="A58" s="84"/>
      <c r="B58" s="84"/>
      <c r="C58" s="84"/>
      <c r="D58" s="84"/>
      <c r="E58" s="84"/>
    </row>
    <row r="59" spans="1:5" ht="12.75">
      <c r="A59" s="84"/>
      <c r="B59" s="84"/>
      <c r="C59" s="84"/>
      <c r="D59" s="84"/>
      <c r="E59" s="84"/>
    </row>
    <row r="60" spans="1:5" ht="12.75">
      <c r="A60" s="84"/>
      <c r="B60" s="84"/>
      <c r="C60" s="84"/>
      <c r="D60" s="84"/>
      <c r="E60" s="84"/>
    </row>
    <row r="61" spans="1:5" ht="12.75">
      <c r="A61" s="84"/>
      <c r="B61" s="84"/>
      <c r="C61" s="84"/>
      <c r="D61" s="84"/>
      <c r="E61" s="84"/>
    </row>
    <row r="62" spans="1:5" ht="12.75">
      <c r="A62" s="84"/>
      <c r="B62" s="84"/>
      <c r="C62" s="84"/>
      <c r="D62" s="84"/>
      <c r="E62" s="84"/>
    </row>
    <row r="63" spans="1:5" ht="12.75">
      <c r="A63" s="84"/>
      <c r="B63" s="84"/>
      <c r="C63" s="84"/>
      <c r="D63" s="84"/>
      <c r="E63" s="84"/>
    </row>
    <row r="64" spans="1:5" ht="12.75">
      <c r="A64" s="84"/>
      <c r="B64" s="84"/>
      <c r="C64" s="84"/>
      <c r="D64" s="84"/>
      <c r="E64" s="84"/>
    </row>
    <row r="65" spans="1:5" ht="12.75">
      <c r="A65" s="84"/>
      <c r="B65" s="84"/>
      <c r="C65" s="84"/>
      <c r="D65" s="84"/>
      <c r="E65" s="84"/>
    </row>
    <row r="66" spans="1:5" ht="12.75">
      <c r="A66" s="84"/>
      <c r="B66" s="84"/>
      <c r="C66" s="84"/>
      <c r="D66" s="84"/>
      <c r="E66" s="84"/>
    </row>
    <row r="67" spans="1:5" ht="12.75">
      <c r="A67" s="84"/>
      <c r="B67" s="84"/>
      <c r="C67" s="84"/>
      <c r="D67" s="84"/>
      <c r="E67" s="84"/>
    </row>
    <row r="68" spans="1:5" ht="12.75">
      <c r="A68" s="84"/>
      <c r="B68" s="84"/>
      <c r="C68" s="84"/>
      <c r="D68" s="84"/>
      <c r="E68" s="84"/>
    </row>
    <row r="69" spans="1:5" ht="12.75">
      <c r="A69" s="84"/>
      <c r="B69" s="84"/>
      <c r="C69" s="84"/>
      <c r="D69" s="84"/>
      <c r="E69" s="84"/>
    </row>
    <row r="70" spans="1:5" ht="12.75">
      <c r="A70" s="84"/>
      <c r="B70" s="84"/>
      <c r="C70" s="84"/>
      <c r="D70" s="84"/>
      <c r="E70" s="84"/>
    </row>
    <row r="71" spans="1:5" ht="12.75">
      <c r="A71" s="84"/>
      <c r="B71" s="84"/>
      <c r="C71" s="84"/>
      <c r="D71" s="84"/>
      <c r="E71" s="84"/>
    </row>
    <row r="72" spans="1:5" ht="12.75">
      <c r="A72" s="84"/>
      <c r="B72" s="84"/>
      <c r="C72" s="84"/>
      <c r="D72" s="84"/>
      <c r="E72" s="84"/>
    </row>
    <row r="73" spans="1:5" ht="12.75">
      <c r="A73" s="84"/>
      <c r="B73" s="84"/>
      <c r="C73" s="84"/>
      <c r="D73" s="84"/>
      <c r="E73" s="84"/>
    </row>
    <row r="74" spans="1:5" ht="12.75">
      <c r="A74" s="84"/>
      <c r="B74" s="84"/>
      <c r="C74" s="84"/>
      <c r="D74" s="84"/>
      <c r="E74" s="84"/>
    </row>
    <row r="75" spans="1:5" ht="12.75">
      <c r="A75" s="84"/>
      <c r="B75" s="84"/>
      <c r="C75" s="84"/>
      <c r="D75" s="84"/>
      <c r="E75" s="84"/>
    </row>
    <row r="76" spans="1:5" ht="12.75">
      <c r="A76" s="84"/>
      <c r="B76" s="84"/>
      <c r="C76" s="84"/>
      <c r="D76" s="84"/>
      <c r="E76" s="84"/>
    </row>
    <row r="77" spans="1:5" ht="12.75">
      <c r="A77" s="84"/>
      <c r="B77" s="84"/>
      <c r="C77" s="84"/>
      <c r="D77" s="84"/>
      <c r="E77" s="84"/>
    </row>
    <row r="78" spans="1:5" ht="12.75">
      <c r="A78" s="84"/>
      <c r="B78" s="84"/>
      <c r="C78" s="84"/>
      <c r="D78" s="84"/>
      <c r="E78" s="84"/>
    </row>
    <row r="79" spans="1:5" ht="12.75">
      <c r="A79" s="84"/>
      <c r="B79" s="84"/>
      <c r="C79" s="84"/>
      <c r="D79" s="84"/>
      <c r="E79" s="84"/>
    </row>
    <row r="80" spans="1:5" ht="12.75">
      <c r="A80" s="84"/>
      <c r="B80" s="84"/>
      <c r="C80" s="84"/>
      <c r="D80" s="84"/>
      <c r="E80" s="84"/>
    </row>
    <row r="81" spans="1:5" ht="12.75">
      <c r="A81" s="84"/>
      <c r="B81" s="84"/>
      <c r="C81" s="84"/>
      <c r="D81" s="84"/>
      <c r="E81" s="84"/>
    </row>
    <row r="82" spans="1:5" ht="12.75">
      <c r="A82" s="84"/>
      <c r="B82" s="84"/>
      <c r="C82" s="84"/>
      <c r="D82" s="84"/>
      <c r="E82" s="84"/>
    </row>
    <row r="83" spans="1:5" ht="12.75">
      <c r="A83" s="84"/>
      <c r="B83" s="84"/>
      <c r="C83" s="84"/>
      <c r="D83" s="84"/>
      <c r="E83" s="84"/>
    </row>
    <row r="84" spans="1:5" ht="12.75">
      <c r="A84" s="84"/>
      <c r="B84" s="84"/>
      <c r="C84" s="84"/>
      <c r="D84" s="84"/>
      <c r="E84" s="84"/>
    </row>
    <row r="85" spans="1:5" ht="12.75">
      <c r="A85" s="84"/>
      <c r="B85" s="84"/>
      <c r="C85" s="84"/>
      <c r="D85" s="84"/>
      <c r="E85" s="84"/>
    </row>
    <row r="86" spans="1:5" ht="12.75">
      <c r="A86" s="84"/>
      <c r="B86" s="84"/>
      <c r="C86" s="84"/>
      <c r="D86" s="84"/>
      <c r="E86" s="84"/>
    </row>
    <row r="87" spans="1:5" ht="12.75">
      <c r="A87" s="84"/>
      <c r="B87" s="84"/>
      <c r="C87" s="84"/>
      <c r="D87" s="84"/>
      <c r="E87" s="84"/>
    </row>
    <row r="88" spans="1:5" ht="12.75">
      <c r="A88" s="84"/>
      <c r="B88" s="84"/>
      <c r="C88" s="84"/>
      <c r="D88" s="84"/>
      <c r="E88" s="84"/>
    </row>
    <row r="89" spans="1:5" ht="12.75">
      <c r="A89" s="84"/>
      <c r="B89" s="84"/>
      <c r="C89" s="84"/>
      <c r="D89" s="84"/>
      <c r="E89" s="84"/>
    </row>
    <row r="90" spans="1:5" ht="12.75">
      <c r="A90" s="84"/>
      <c r="B90" s="84"/>
      <c r="C90" s="84"/>
      <c r="D90" s="84"/>
      <c r="E90" s="84"/>
    </row>
    <row r="91" spans="1:5" ht="12.75">
      <c r="A91" s="84"/>
      <c r="B91" s="84"/>
      <c r="C91" s="84"/>
      <c r="D91" s="84"/>
      <c r="E91" s="84"/>
    </row>
    <row r="92" spans="1:5" ht="12.75">
      <c r="A92" s="84"/>
      <c r="B92" s="84"/>
      <c r="C92" s="84"/>
      <c r="D92" s="84"/>
      <c r="E92" s="84"/>
    </row>
    <row r="93" spans="1:5" ht="12.75">
      <c r="A93" s="84"/>
      <c r="B93" s="84"/>
      <c r="C93" s="84"/>
      <c r="D93" s="84"/>
      <c r="E93" s="84"/>
    </row>
  </sheetData>
  <sheetProtection password="ED2E" sheet="1" objects="1" scenarios="1" formatCells="0"/>
  <mergeCells count="8">
    <mergeCell ref="A15:E15"/>
    <mergeCell ref="A14:E14"/>
    <mergeCell ref="A1:B1"/>
    <mergeCell ref="A9:E9"/>
    <mergeCell ref="A10:E10"/>
    <mergeCell ref="A13:E13"/>
    <mergeCell ref="A11:E11"/>
    <mergeCell ref="A12:E12"/>
  </mergeCells>
  <printOptions/>
  <pageMargins left="1.3779527559055118" right="0.7874015748031497" top="0.7874015748031497" bottom="0.7874015748031497" header="0" footer="0"/>
  <pageSetup blackAndWhite="1" horizontalDpi="300" verticalDpi="300" orientation="portrait" paperSize="9" r:id="rId3"/>
  <headerFooter alignWithMargins="0">
    <oddHeader>&amp;LPoročilo o obratovalnem monitoringu odpadnih vod</oddHeader>
    <oddFooter>&amp;L&amp;F&amp;CStran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URSVN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Obrazci za elektronsko oddajo, verzija 00_08</dc:title>
  <dc:subject>Poročilo o obrat. monitoringu za čistilne naprave do 12 meritev letno</dc:subject>
  <dc:creator>Mario Zec</dc:creator>
  <cp:keywords/>
  <dc:description/>
  <cp:lastModifiedBy>DrugovicU</cp:lastModifiedBy>
  <cp:lastPrinted>2016-01-27T13:17:13Z</cp:lastPrinted>
  <dcterms:created xsi:type="dcterms:W3CDTF">2000-12-01T12:45:23Z</dcterms:created>
  <dcterms:modified xsi:type="dcterms:W3CDTF">2016-01-27T13:17:22Z</dcterms:modified>
  <cp:category/>
  <cp:version/>
  <cp:contentType/>
  <cp:contentStatus/>
</cp:coreProperties>
</file>