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00" tabRatio="801" activeTab="12"/>
  </bookViews>
  <sheets>
    <sheet name="Prvi_list" sheetId="1" r:id="rId1"/>
    <sheet name="Drugi_list" sheetId="2" r:id="rId2"/>
    <sheet name="Poročilo_1" sheetId="3" r:id="rId3"/>
    <sheet name="Poročilo_2" sheetId="4" r:id="rId4"/>
    <sheet name="Poročilo_3" sheetId="5" r:id="rId5"/>
    <sheet name="Poročilo_4" sheetId="6" r:id="rId6"/>
    <sheet name="Poročilo_5" sheetId="7" r:id="rId7"/>
    <sheet name="Poročilo_6" sheetId="8" r:id="rId8"/>
    <sheet name="Poročilo_7" sheetId="9" r:id="rId9"/>
    <sheet name="Parametri" sheetId="10" r:id="rId10"/>
    <sheet name="Priloga 1" sheetId="11" r:id="rId11"/>
    <sheet name="Priloga 2" sheetId="12" r:id="rId12"/>
    <sheet name="Trajne meritve" sheetId="13" r:id="rId13"/>
    <sheet name="Pooblastilo" sheetId="14" r:id="rId14"/>
    <sheet name="KČN" sheetId="15" r:id="rId15"/>
    <sheet name="Izvajalci_JS" sheetId="16" r:id="rId16"/>
  </sheets>
  <externalReferences>
    <externalReference r:id="rId19"/>
    <externalReference r:id="rId20"/>
  </externalReferences>
  <definedNames>
    <definedName name="_xlfn.IFERROR" hidden="1">#NAME?</definedName>
    <definedName name="KČN" localSheetId="14">'KČN'!$A$34:$A$160</definedName>
    <definedName name="KČN">#REF!</definedName>
    <definedName name="Parametri" localSheetId="15">'[1]Parametri'!#REF!</definedName>
    <definedName name="Parametri" localSheetId="14">'[1]Parametri'!#REF!</definedName>
    <definedName name="Parametri">'Parametri'!#REF!</definedName>
    <definedName name="_xlnm.Print_Area" localSheetId="1">'Drugi_list'!$A$1:$C$23</definedName>
    <definedName name="_xlnm.Print_Area" localSheetId="15">'Izvajalci_JS'!$A$1:$D$100</definedName>
    <definedName name="_xlnm.Print_Area" localSheetId="2">'Poročilo_1'!$A$1:$B$60</definedName>
    <definedName name="_xlnm.Print_Area" localSheetId="3">'Poročilo_2'!$A$1:$A$31</definedName>
    <definedName name="_xlnm.Print_Area" localSheetId="4">'Poročilo_3'!$A$1:$B$71</definedName>
    <definedName name="_xlnm.Print_Area" localSheetId="5">'Poročilo_4'!$A$1:$A$27</definedName>
    <definedName name="_xlnm.Print_Area" localSheetId="6">'Poročilo_5'!$A$2:$G$17</definedName>
    <definedName name="_xlnm.Print_Area" localSheetId="7">'Poročilo_6'!$A$2:$U$53</definedName>
    <definedName name="_xlnm.Print_Area" localSheetId="8">'Poročilo_7'!$A$2:$E$15</definedName>
    <definedName name="_xlnm.Print_Area" localSheetId="10">'Priloga 1'!$A$1:$B$31</definedName>
    <definedName name="_xlnm.Print_Area" localSheetId="0">'Prvi_list'!$A$2:$A$34</definedName>
    <definedName name="test">'[2]Parametri'!#REF!</definedName>
    <definedName name="wrn.letno." localSheetId="3" hidden="1">{#N/A,#N/A,TRUE,"Prvi_list";#N/A,#N/A,TRUE,"Drugi_list";#N/A,#N/A,TRUE,"Poročilo_1";#N/A,#N/A,TRUE,"Poročilo_2";#N/A,#N/A,TRUE,"Poročilo_3";#N/A,#N/A,TRUE,"Poročilo_4";#N/A,#N/A,TRUE,"Poročilo_5";#N/A,#N/A,TRUE,"Poročilo_6";#N/A,#N/A,TRUE,"1";#N/A,#N/A,TRUE,"2";#N/A,#N/A,TRUE,"3";#N/A,#N/A,TRUE,"4";#N/A,#N/A,TRUE,"5";#N/A,#N/A,TRUE,"6";#N/A,#N/A,TRUE,"Poročilo_8";#N/A,#N/A,TRUE,"Poročilo_9";#N/A,#N/A,TRUE,"Priloge"}</definedName>
    <definedName name="wrn.letno_cistilne." localSheetId="14" hidden="1">{#N/A,#N/A,TRUE,"Prvi_list";#N/A,#N/A,TRUE,"Drugi_list";#N/A,#N/A,TRUE,"Poročilo_1";#N/A,#N/A,TRUE,"Poročilo_2";#N/A,#N/A,TRUE,"Poročilo_3";#N/A,#N/A,TRUE,"Poročilo_4";#N/A,#N/A,TRUE,"Poročilo_5";#N/A,#N/A,TRUE,"Poročilo_6";#N/A,#N/A,TRUE,"Poročilo_7";#N/A,#N/A,TRUE,"Priloge"}</definedName>
    <definedName name="wrn.letno_cistilne." hidden="1">{#N/A,#N/A,TRUE,"Prvi_list";#N/A,#N/A,TRUE,"Drugi_list";#N/A,#N/A,TRUE,"Poročilo_1";#N/A,#N/A,TRUE,"Poročilo_2";#N/A,#N/A,TRUE,"Poročilo_3";#N/A,#N/A,TRUE,"Poročilo_4";#N/A,#N/A,TRUE,"Poročilo_5";#N/A,#N/A,TRUE,"Poročilo_6";#N/A,#N/A,TRUE,"Poročilo_7";#N/A,#N/A,TRUE,"Priloge"}</definedName>
    <definedName name="wrn.Porocilo._.1._.iztok." localSheetId="15" hidden="1">{#N/A,#N/A,TRUE,"Prvi_list";#N/A,#N/A,TRUE,"Drugi_list";#N/A,#N/A,TRUE,"Poročilo_1";#N/A,#N/A,TRUE,"Poročilo_7";#N/A,#N/A,TRUE,"Poročilo_2";#N/A,#N/A,TRUE,"Poročilo_3";#N/A,#N/A,TRUE,"Poročilo_4";#N/A,#N/A,TRUE,"Poročilo_5";#N/A,#N/A,TRUE,"Poročilo_6";#N/A,#N/A,TRUE,"1";#N/A,#N/A,TRUE,"Poročilo_8";#N/A,#N/A,TRUE,"Poročilo_9";#N/A,#N/A,TRUE,"Priloge"}</definedName>
    <definedName name="wrn.Porocilo._.1._.iztok." localSheetId="14" hidden="1">{#N/A,#N/A,TRUE,"Prvi_list";#N/A,#N/A,TRUE,"Drugi_list";#N/A,#N/A,TRUE,"Poročilo_1";#N/A,#N/A,TRUE,"Poročilo_7";#N/A,#N/A,TRUE,"Poročilo_2";#N/A,#N/A,TRUE,"Poročilo_3";#N/A,#N/A,TRUE,"Poročilo_4";#N/A,#N/A,TRUE,"Poročilo_5";#N/A,#N/A,TRUE,"Poročilo_6";#N/A,#N/A,TRUE,"1";#N/A,#N/A,TRUE,"Poročilo_8";#N/A,#N/A,TRUE,"Poročilo_9";#N/A,#N/A,TRUE,"Priloge"}</definedName>
    <definedName name="wrn.Porocilo._.1._.iztok." hidden="1">{#N/A,#N/A,TRUE,"Prvi_list";#N/A,#N/A,TRUE,"Drugi_list";#N/A,#N/A,TRUE,"Poročilo_1";#N/A,#N/A,TRUE,"Poročilo_7";#N/A,#N/A,TRUE,"Poročilo_2";#N/A,#N/A,TRUE,"Poročilo_3";#N/A,#N/A,TRUE,"Poročilo_4";#N/A,#N/A,TRUE,"Poročilo_5";#N/A,#N/A,TRUE,"Poročilo_6";#N/A,#N/A,TRUE,"1";#N/A,#N/A,TRUE,"Poročilo_8";#N/A,#N/A,TRUE,"Poročilo_9";#N/A,#N/A,TRUE,"Priloge"}</definedName>
    <definedName name="wrn.Porocilo._.2._.iztoka." localSheetId="15" hidden="1">{#N/A,#N/A,TRUE,"Prvi_list";#N/A,#N/A,TRUE,"Drugi_list";#N/A,#N/A,TRUE,"Poročilo_1";#N/A,#N/A,TRUE,"Poročilo_7";#N/A,#N/A,TRUE,"Poročilo_2";#N/A,#N/A,TRUE,"Poročilo_3";#N/A,#N/A,TRUE,"Poročilo_4";#N/A,#N/A,TRUE,"Poročilo_5";#N/A,#N/A,TRUE,"Poročilo_6";#N/A,#N/A,TRUE,"1";#N/A,#N/A,TRUE,"2";#N/A,#N/A,TRUE,"Poročilo_8";#N/A,#N/A,TRUE,"Poročilo_9";#N/A,#N/A,TRUE,"Priloge"}</definedName>
    <definedName name="wrn.Porocilo._.2._.iztoka." localSheetId="14" hidden="1">{#N/A,#N/A,TRUE,"Prvi_list";#N/A,#N/A,TRUE,"Drugi_list";#N/A,#N/A,TRUE,"Poročilo_1";#N/A,#N/A,TRUE,"Poročilo_7";#N/A,#N/A,TRUE,"Poročilo_2";#N/A,#N/A,TRUE,"Poročilo_3";#N/A,#N/A,TRUE,"Poročilo_4";#N/A,#N/A,TRUE,"Poročilo_5";#N/A,#N/A,TRUE,"Poročilo_6";#N/A,#N/A,TRUE,"1";#N/A,#N/A,TRUE,"2";#N/A,#N/A,TRUE,"Poročilo_8";#N/A,#N/A,TRUE,"Poročilo_9";#N/A,#N/A,TRUE,"Priloge"}</definedName>
    <definedName name="wrn.Porocilo._.2._.iztoka." hidden="1">{#N/A,#N/A,TRUE,"Prvi_list";#N/A,#N/A,TRUE,"Drugi_list";#N/A,#N/A,TRUE,"Poročilo_1";#N/A,#N/A,TRUE,"Poročilo_7";#N/A,#N/A,TRUE,"Poročilo_2";#N/A,#N/A,TRUE,"Poročilo_3";#N/A,#N/A,TRUE,"Poročilo_4";#N/A,#N/A,TRUE,"Poročilo_5";#N/A,#N/A,TRUE,"Poročilo_6";#N/A,#N/A,TRUE,"1";#N/A,#N/A,TRUE,"2";#N/A,#N/A,TRUE,"Poročilo_8";#N/A,#N/A,TRUE,"Poročilo_9";#N/A,#N/A,TRUE,"Priloge"}</definedName>
    <definedName name="wrn.Porocilo._.3._.iztoki." localSheetId="15" hidden="1">{#N/A,#N/A,TRUE,"Prvi_list";#N/A,#N/A,TRUE,"Drugi_list";#N/A,#N/A,TRUE,"Poročilo_1";#N/A,#N/A,TRUE,"Poročilo_7";#N/A,#N/A,TRUE,"Poročilo_2";#N/A,#N/A,TRUE,"Poročilo_3";#N/A,#N/A,TRUE,"Poročilo_4";#N/A,#N/A,TRUE,"Poročilo_5";#N/A,#N/A,TRUE,"Poročilo_6";#N/A,#N/A,TRUE,"1";#N/A,#N/A,TRUE,"2";#N/A,#N/A,TRUE,"3";#N/A,#N/A,TRUE,"Poročilo_8";#N/A,#N/A,TRUE,"Poročilo_9";#N/A,#N/A,TRUE,"Priloge"}</definedName>
    <definedName name="wrn.Porocilo._.3._.iztoki." localSheetId="14" hidden="1">{#N/A,#N/A,TRUE,"Prvi_list";#N/A,#N/A,TRUE,"Drugi_list";#N/A,#N/A,TRUE,"Poročilo_1";#N/A,#N/A,TRUE,"Poročilo_7";#N/A,#N/A,TRUE,"Poročilo_2";#N/A,#N/A,TRUE,"Poročilo_3";#N/A,#N/A,TRUE,"Poročilo_4";#N/A,#N/A,TRUE,"Poročilo_5";#N/A,#N/A,TRUE,"Poročilo_6";#N/A,#N/A,TRUE,"1";#N/A,#N/A,TRUE,"2";#N/A,#N/A,TRUE,"3";#N/A,#N/A,TRUE,"Poročilo_8";#N/A,#N/A,TRUE,"Poročilo_9";#N/A,#N/A,TRUE,"Priloge"}</definedName>
    <definedName name="wrn.Porocilo._.3._.iztoki." hidden="1">{#N/A,#N/A,TRUE,"Prvi_list";#N/A,#N/A,TRUE,"Drugi_list";#N/A,#N/A,TRUE,"Poročilo_1";#N/A,#N/A,TRUE,"Poročilo_7";#N/A,#N/A,TRUE,"Poročilo_2";#N/A,#N/A,TRUE,"Poročilo_3";#N/A,#N/A,TRUE,"Poročilo_4";#N/A,#N/A,TRUE,"Poročilo_5";#N/A,#N/A,TRUE,"Poročilo_6";#N/A,#N/A,TRUE,"1";#N/A,#N/A,TRUE,"2";#N/A,#N/A,TRUE,"3";#N/A,#N/A,TRUE,"Poročilo_8";#N/A,#N/A,TRUE,"Poročilo_9";#N/A,#N/A,TRUE,"Priloge"}</definedName>
    <definedName name="wrn.Porocilo._.4._.iztoki." localSheetId="15" hidden="1">{#N/A,#N/A,TRUE,"Prvi_list";#N/A,#N/A,TRUE,"Drugi_list";#N/A,#N/A,TRUE,"Poročilo_1";#N/A,#N/A,TRUE,"Poročilo_7";#N/A,#N/A,TRUE,"Poročilo_2";#N/A,#N/A,TRUE,"Poročilo_3";#N/A,#N/A,TRUE,"Poročilo_4";#N/A,#N/A,TRUE,"Poročilo_5";#N/A,#N/A,TRUE,"Poročilo_6";#N/A,#N/A,TRUE,"1";#N/A,#N/A,TRUE,"2";#N/A,#N/A,TRUE,"3";#N/A,#N/A,TRUE,"4";#N/A,#N/A,TRUE,"Poročilo_8";#N/A,#N/A,TRUE,"Poročilo_9";#N/A,#N/A,TRUE,"Priloge"}</definedName>
    <definedName name="wrn.Porocilo._.4._.iztoki." localSheetId="14" hidden="1">{#N/A,#N/A,TRUE,"Prvi_list";#N/A,#N/A,TRUE,"Drugi_list";#N/A,#N/A,TRUE,"Poročilo_1";#N/A,#N/A,TRUE,"Poročilo_7";#N/A,#N/A,TRUE,"Poročilo_2";#N/A,#N/A,TRUE,"Poročilo_3";#N/A,#N/A,TRUE,"Poročilo_4";#N/A,#N/A,TRUE,"Poročilo_5";#N/A,#N/A,TRUE,"Poročilo_6";#N/A,#N/A,TRUE,"1";#N/A,#N/A,TRUE,"2";#N/A,#N/A,TRUE,"3";#N/A,#N/A,TRUE,"4";#N/A,#N/A,TRUE,"Poročilo_8";#N/A,#N/A,TRUE,"Poročilo_9";#N/A,#N/A,TRUE,"Priloge"}</definedName>
    <definedName name="wrn.Porocilo._.4._.iztoki." hidden="1">{#N/A,#N/A,TRUE,"Prvi_list";#N/A,#N/A,TRUE,"Drugi_list";#N/A,#N/A,TRUE,"Poročilo_1";#N/A,#N/A,TRUE,"Poročilo_7";#N/A,#N/A,TRUE,"Poročilo_2";#N/A,#N/A,TRUE,"Poročilo_3";#N/A,#N/A,TRUE,"Poročilo_4";#N/A,#N/A,TRUE,"Poročilo_5";#N/A,#N/A,TRUE,"Poročilo_6";#N/A,#N/A,TRUE,"1";#N/A,#N/A,TRUE,"2";#N/A,#N/A,TRUE,"3";#N/A,#N/A,TRUE,"4";#N/A,#N/A,TRUE,"Poročilo_8";#N/A,#N/A,TRUE,"Poročilo_9";#N/A,#N/A,TRUE,"Priloge"}</definedName>
    <definedName name="wrn.Porocilo._.5._.iztokov." localSheetId="15" hidden="1">{#N/A,#N/A,TRUE,"Prvi_list";#N/A,#N/A,TRUE,"Drugi_list";#N/A,#N/A,TRUE,"Poročilo_1";#N/A,#N/A,TRUE,"Poročilo_7";#N/A,#N/A,TRUE,"Poročilo_2";#N/A,#N/A,TRUE,"Poročilo_3";#N/A,#N/A,TRUE,"Poročilo_4";#N/A,#N/A,TRUE,"Poročilo_5";#N/A,#N/A,TRUE,"Poročilo_6";#N/A,#N/A,TRUE,"1";#N/A,#N/A,TRUE,"2";#N/A,#N/A,TRUE,"3";#N/A,#N/A,TRUE,"4";#N/A,#N/A,TRUE,"5";#N/A,#N/A,TRUE,"Poročilo_8";#N/A,#N/A,TRUE,"Poročilo_9";#N/A,#N/A,TRUE,"Priloge"}</definedName>
    <definedName name="wrn.Porocilo._.5._.iztokov." localSheetId="14" hidden="1">{#N/A,#N/A,TRUE,"Prvi_list";#N/A,#N/A,TRUE,"Drugi_list";#N/A,#N/A,TRUE,"Poročilo_1";#N/A,#N/A,TRUE,"Poročilo_7";#N/A,#N/A,TRUE,"Poročilo_2";#N/A,#N/A,TRUE,"Poročilo_3";#N/A,#N/A,TRUE,"Poročilo_4";#N/A,#N/A,TRUE,"Poročilo_5";#N/A,#N/A,TRUE,"Poročilo_6";#N/A,#N/A,TRUE,"1";#N/A,#N/A,TRUE,"2";#N/A,#N/A,TRUE,"3";#N/A,#N/A,TRUE,"4";#N/A,#N/A,TRUE,"5";#N/A,#N/A,TRUE,"Poročilo_8";#N/A,#N/A,TRUE,"Poročilo_9";#N/A,#N/A,TRUE,"Priloge"}</definedName>
    <definedName name="wrn.Porocilo._.5._.iztokov." hidden="1">{#N/A,#N/A,TRUE,"Prvi_list";#N/A,#N/A,TRUE,"Drugi_list";#N/A,#N/A,TRUE,"Poročilo_1";#N/A,#N/A,TRUE,"Poročilo_7";#N/A,#N/A,TRUE,"Poročilo_2";#N/A,#N/A,TRUE,"Poročilo_3";#N/A,#N/A,TRUE,"Poročilo_4";#N/A,#N/A,TRUE,"Poročilo_5";#N/A,#N/A,TRUE,"Poročilo_6";#N/A,#N/A,TRUE,"1";#N/A,#N/A,TRUE,"2";#N/A,#N/A,TRUE,"3";#N/A,#N/A,TRUE,"4";#N/A,#N/A,TRUE,"5";#N/A,#N/A,TRUE,"Poročilo_8";#N/A,#N/A,TRUE,"Poročilo_9";#N/A,#N/A,TRUE,"Priloge"}</definedName>
    <definedName name="wrn.Porocilo._.6._.iztokov." localSheetId="15" hidden="1">{#N/A,#N/A,TRUE,"Prvi_list";#N/A,#N/A,TRUE,"Drugi_list";#N/A,#N/A,TRUE,"Poročilo_1";#N/A,#N/A,TRUE,"Poročilo_7";#N/A,#N/A,TRUE,"Poročilo_2";#N/A,#N/A,TRUE,"Poročilo_3";#N/A,#N/A,TRUE,"Poročilo_4";#N/A,#N/A,TRUE,"Poročilo_5";#N/A,#N/A,TRUE,"Poročilo_6";#N/A,#N/A,TRUE,"1";#N/A,#N/A,TRUE,"2";#N/A,#N/A,TRUE,"3";#N/A,#N/A,TRUE,"4";#N/A,#N/A,TRUE,"5";#N/A,#N/A,TRUE,"6";#N/A,#N/A,TRUE,"Poročilo_8";#N/A,#N/A,TRUE,"Poročilo_9";#N/A,#N/A,TRUE,"Priloge"}</definedName>
    <definedName name="wrn.Porocilo._.6._.iztokov." localSheetId="14" hidden="1">{#N/A,#N/A,TRUE,"Prvi_list";#N/A,#N/A,TRUE,"Drugi_list";#N/A,#N/A,TRUE,"Poročilo_1";#N/A,#N/A,TRUE,"Poročilo_7";#N/A,#N/A,TRUE,"Poročilo_2";#N/A,#N/A,TRUE,"Poročilo_3";#N/A,#N/A,TRUE,"Poročilo_4";#N/A,#N/A,TRUE,"Poročilo_5";#N/A,#N/A,TRUE,"Poročilo_6";#N/A,#N/A,TRUE,"1";#N/A,#N/A,TRUE,"2";#N/A,#N/A,TRUE,"3";#N/A,#N/A,TRUE,"4";#N/A,#N/A,TRUE,"5";#N/A,#N/A,TRUE,"6";#N/A,#N/A,TRUE,"Poročilo_8";#N/A,#N/A,TRUE,"Poročilo_9";#N/A,#N/A,TRUE,"Priloge"}</definedName>
    <definedName name="wrn.Porocilo._.6._.iztokov." hidden="1">{#N/A,#N/A,TRUE,"Prvi_list";#N/A,#N/A,TRUE,"Drugi_list";#N/A,#N/A,TRUE,"Poročilo_1";#N/A,#N/A,TRUE,"Poročilo_7";#N/A,#N/A,TRUE,"Poročilo_2";#N/A,#N/A,TRUE,"Poročilo_3";#N/A,#N/A,TRUE,"Poročilo_4";#N/A,#N/A,TRUE,"Poročilo_5";#N/A,#N/A,TRUE,"Poročilo_6";#N/A,#N/A,TRUE,"1";#N/A,#N/A,TRUE,"2";#N/A,#N/A,TRUE,"3";#N/A,#N/A,TRUE,"4";#N/A,#N/A,TRUE,"5";#N/A,#N/A,TRUE,"6";#N/A,#N/A,TRUE,"Poročilo_8";#N/A,#N/A,TRUE,"Poročilo_9";#N/A,#N/A,TRUE,"Priloge"}</definedName>
  </definedNames>
  <calcPr fullCalcOnLoad="1"/>
</workbook>
</file>

<file path=xl/comments3.xml><?xml version="1.0" encoding="utf-8"?>
<comments xmlns="http://schemas.openxmlformats.org/spreadsheetml/2006/main">
  <authors>
    <author>Mario</author>
  </authors>
  <commentList>
    <comment ref="B3" authorId="0">
      <text>
        <r>
          <rPr>
            <b/>
            <sz val="12"/>
            <color indexed="12"/>
            <rFont val="Tahoma"/>
            <family val="2"/>
          </rPr>
          <t>Tu se vpisuje leto, v katerem se je monitoring izvajal.</t>
        </r>
      </text>
    </comment>
    <comment ref="B5" authorId="0">
      <text>
        <r>
          <rPr>
            <b/>
            <sz val="12"/>
            <color indexed="12"/>
            <rFont val="Tahoma"/>
            <family val="2"/>
          </rPr>
          <t>Tu se vpiše naziv upravljavca ČN.</t>
        </r>
      </text>
    </comment>
    <comment ref="B7" authorId="0">
      <text>
        <r>
          <rPr>
            <b/>
            <sz val="12"/>
            <color indexed="12"/>
            <rFont val="Tahoma"/>
            <family val="2"/>
          </rPr>
          <t>Tu se vpiše ime naselja iz naslova upravljavca, če ni enako imenu pošte.</t>
        </r>
      </text>
    </comment>
    <comment ref="B8" authorId="0">
      <text>
        <r>
          <rPr>
            <b/>
            <sz val="12"/>
            <color indexed="12"/>
            <rFont val="Tahoma"/>
            <family val="2"/>
          </rPr>
          <t>Tu se vpiše ime ulice iz naslova upravljavca.</t>
        </r>
      </text>
    </comment>
    <comment ref="B9" authorId="0">
      <text>
        <r>
          <rPr>
            <b/>
            <sz val="12"/>
            <color indexed="12"/>
            <rFont val="Tahoma"/>
            <family val="2"/>
          </rPr>
          <t>Tu se vpiše hišna številka iz naslova upravljavca.</t>
        </r>
      </text>
    </comment>
    <comment ref="B10" authorId="0">
      <text>
        <r>
          <rPr>
            <b/>
            <sz val="12"/>
            <color indexed="12"/>
            <rFont val="Tahoma"/>
            <family val="2"/>
          </rPr>
          <t>Tu se vpiše številka pošte iz naslova upravljavca.</t>
        </r>
      </text>
    </comment>
    <comment ref="B11" authorId="0">
      <text>
        <r>
          <rPr>
            <b/>
            <sz val="12"/>
            <color indexed="12"/>
            <rFont val="Tahoma"/>
            <family val="2"/>
          </rPr>
          <t>Tu se vpiše ime pošte iz naslova upravljavca.</t>
        </r>
      </text>
    </comment>
    <comment ref="B12" authorId="0">
      <text>
        <r>
          <rPr>
            <b/>
            <sz val="12"/>
            <color indexed="12"/>
            <rFont val="Tahoma"/>
            <family val="2"/>
          </rPr>
          <t>Tu se vpiše matična številka upravljavca. Matična številka je 7 mestno celo število.</t>
        </r>
      </text>
    </comment>
    <comment ref="B13" authorId="0">
      <text>
        <r>
          <rPr>
            <b/>
            <sz val="12"/>
            <color indexed="12"/>
            <rFont val="Tahoma"/>
            <family val="2"/>
          </rPr>
          <t>Tu se vpiše identifikacijska številka za DDV upravljavca. Identifikacijska številka je 8 mestno celo število.</t>
        </r>
      </text>
    </comment>
    <comment ref="B14" authorId="0">
      <text>
        <r>
          <rPr>
            <b/>
            <sz val="12"/>
            <color indexed="12"/>
            <rFont val="Tahoma"/>
            <family val="2"/>
          </rPr>
          <t>Tu se vpiše šifra dejavnosti upravljavca.</t>
        </r>
      </text>
    </comment>
    <comment ref="B15" authorId="0">
      <text>
        <r>
          <rPr>
            <b/>
            <sz val="12"/>
            <color indexed="12"/>
            <rFont val="Tahoma"/>
            <family val="2"/>
          </rPr>
          <t>Tu se vpiše ime kontaktne osebe upravljavca (tiste osebe, ki se pri upravljavcu ukvarja z odpadnimi vodami in monitoringom in na katero se je mogoče obrniti za nadaljnja pojasnila v zvezi z monitoringom).</t>
        </r>
      </text>
    </comment>
    <comment ref="B16" authorId="0">
      <text>
        <r>
          <rPr>
            <b/>
            <sz val="12"/>
            <color indexed="12"/>
            <rFont val="Tahoma"/>
            <family val="2"/>
          </rPr>
          <t>Tu se vpiše telefonska številka kontaktne osebe upravljavca.</t>
        </r>
      </text>
    </comment>
    <comment ref="B17" authorId="0">
      <text>
        <r>
          <rPr>
            <b/>
            <sz val="12"/>
            <color indexed="12"/>
            <rFont val="Tahoma"/>
            <family val="2"/>
          </rPr>
          <t>Tu se vpiše številka fax-a kontaktne osebe upravljavca.</t>
        </r>
      </text>
    </comment>
    <comment ref="B18" authorId="0">
      <text>
        <r>
          <rPr>
            <b/>
            <sz val="12"/>
            <color indexed="12"/>
            <rFont val="Tahoma"/>
            <family val="2"/>
          </rPr>
          <t>Tu se vpiše elektronski naslov kontaktne osebe upravljavca.</t>
        </r>
      </text>
    </comment>
    <comment ref="B21" authorId="0">
      <text>
        <r>
          <rPr>
            <b/>
            <sz val="12"/>
            <color indexed="12"/>
            <rFont val="Tahoma"/>
            <family val="2"/>
          </rPr>
          <t>Tu se vpiše naziv izvajalca monitoringa.</t>
        </r>
      </text>
    </comment>
    <comment ref="B24" authorId="0">
      <text>
        <r>
          <rPr>
            <b/>
            <sz val="12"/>
            <color indexed="12"/>
            <rFont val="Tahoma"/>
            <family val="2"/>
          </rPr>
          <t>Tu se vpiše ime ulice iz naslova izvajalca monitoringa.</t>
        </r>
      </text>
    </comment>
    <comment ref="B25" authorId="0">
      <text>
        <r>
          <rPr>
            <b/>
            <sz val="12"/>
            <color indexed="12"/>
            <rFont val="Tahoma"/>
            <family val="2"/>
          </rPr>
          <t>Tu se vpiše hišna številka iz naslova izvajalca monitoringa.</t>
        </r>
      </text>
    </comment>
    <comment ref="B26" authorId="0">
      <text>
        <r>
          <rPr>
            <b/>
            <sz val="12"/>
            <color indexed="12"/>
            <rFont val="Tahoma"/>
            <family val="2"/>
          </rPr>
          <t>Tu se vpiše poštna številka iz naslova izvajalca monitoringa.</t>
        </r>
      </text>
    </comment>
    <comment ref="B27" authorId="0">
      <text>
        <r>
          <rPr>
            <b/>
            <sz val="12"/>
            <color indexed="12"/>
            <rFont val="Tahoma"/>
            <family val="2"/>
          </rPr>
          <t>Tu se vpiše ime pošte iz naslova izvajalca monitoringa.</t>
        </r>
      </text>
    </comment>
    <comment ref="B28" authorId="0">
      <text>
        <r>
          <rPr>
            <b/>
            <sz val="12"/>
            <color indexed="12"/>
            <rFont val="Tahoma"/>
            <family val="2"/>
          </rPr>
          <t>Tu se vpiše identifikacijska številka za DDV izvajalca monitoringa. Identifikacijska številka je 8 mestno celo število.</t>
        </r>
      </text>
    </comment>
    <comment ref="B29" authorId="0">
      <text>
        <r>
          <rPr>
            <b/>
            <sz val="12"/>
            <color indexed="12"/>
            <rFont val="Tahoma"/>
            <family val="2"/>
          </rPr>
          <t>Vpiše se šifra dejavnosti izvajalca monitoringa.</t>
        </r>
      </text>
    </comment>
    <comment ref="B30" authorId="0">
      <text>
        <r>
          <rPr>
            <b/>
            <sz val="12"/>
            <color indexed="12"/>
            <rFont val="Tahoma"/>
            <family val="2"/>
          </rPr>
          <t>Tu se vpiše ime kontaktne osebe pri izvajalcu monitoringa, na katero se je mogoče obrniti za dodatna pojasnila v zvezi z monitoringom.</t>
        </r>
      </text>
    </comment>
    <comment ref="B31" authorId="0">
      <text>
        <r>
          <rPr>
            <b/>
            <sz val="12"/>
            <color indexed="12"/>
            <rFont val="Tahoma"/>
            <family val="2"/>
          </rPr>
          <t>Tu se vpiše telefonska številka kontaktne osebe izvajalca monitoringa.</t>
        </r>
      </text>
    </comment>
    <comment ref="B32" authorId="0">
      <text>
        <r>
          <rPr>
            <b/>
            <sz val="12"/>
            <color indexed="12"/>
            <rFont val="Tahoma"/>
            <family val="2"/>
          </rPr>
          <t>Tu se vpiše številka fax-a kontaktne osebe izvajalca monitoringa.</t>
        </r>
      </text>
    </comment>
    <comment ref="B33" authorId="0">
      <text>
        <r>
          <rPr>
            <b/>
            <sz val="12"/>
            <color indexed="12"/>
            <rFont val="Tahoma"/>
            <family val="2"/>
          </rPr>
          <t>Tu se vpiše elektronski naslov kontaktne osebe izvajalca monitoringa.</t>
        </r>
      </text>
    </comment>
    <comment ref="B23" authorId="0">
      <text>
        <r>
          <rPr>
            <b/>
            <sz val="12"/>
            <color indexed="12"/>
            <rFont val="Tahoma"/>
            <family val="2"/>
          </rPr>
          <t>Tu se vpiše ime naselja iz naslova izvajalca monitoringa, če ni enako imenu pošte.</t>
        </r>
      </text>
    </comment>
    <comment ref="B37" authorId="0">
      <text>
        <r>
          <rPr>
            <b/>
            <sz val="12"/>
            <color indexed="12"/>
            <rFont val="Tahoma"/>
            <family val="2"/>
          </rPr>
          <t>Tu se vpiše naziv izvajalca javne službe.</t>
        </r>
      </text>
    </comment>
    <comment ref="B39" authorId="0">
      <text>
        <r>
          <rPr>
            <b/>
            <sz val="12"/>
            <color indexed="12"/>
            <rFont val="Tahoma"/>
            <family val="2"/>
          </rPr>
          <t>Tu se vpiše ime naselja iz naslova izvajalca javne službe, če ni enako imenu pošte.</t>
        </r>
      </text>
    </comment>
    <comment ref="B40" authorId="0">
      <text>
        <r>
          <rPr>
            <b/>
            <sz val="12"/>
            <color indexed="12"/>
            <rFont val="Tahoma"/>
            <family val="2"/>
          </rPr>
          <t>Tu se vpiše ime ulice iz naslova izvajalca javne službe.</t>
        </r>
      </text>
    </comment>
    <comment ref="B41" authorId="0">
      <text>
        <r>
          <rPr>
            <b/>
            <sz val="12"/>
            <color indexed="12"/>
            <rFont val="Tahoma"/>
            <family val="2"/>
          </rPr>
          <t>Tu se vpiše številka pošte iz naslova izvajalca javne službe.</t>
        </r>
      </text>
    </comment>
    <comment ref="B42" authorId="0">
      <text>
        <r>
          <rPr>
            <b/>
            <sz val="12"/>
            <color indexed="12"/>
            <rFont val="Tahoma"/>
            <family val="2"/>
          </rPr>
          <t>Tu se vpiše ime pošte iz naslova izvajalca javne službe.</t>
        </r>
      </text>
    </comment>
    <comment ref="B43" authorId="0">
      <text>
        <r>
          <rPr>
            <b/>
            <sz val="12"/>
            <color indexed="12"/>
            <rFont val="Tahoma"/>
            <family val="2"/>
          </rPr>
          <t>Tu se vpiše identifikacijska številka za DDV izvajalca javne službe. Identifikacijska številka je 8 mestno celo število.</t>
        </r>
      </text>
    </comment>
    <comment ref="B44" authorId="0">
      <text>
        <r>
          <rPr>
            <b/>
            <sz val="12"/>
            <color indexed="12"/>
            <rFont val="Tahoma"/>
            <family val="2"/>
          </rPr>
          <t>Tu se vpiše ime kontaktne osebe pri izvajalcu javne službe, na katero se je mogoče obrniti za dodatna pojasnila v zvezi s takso.</t>
        </r>
      </text>
    </comment>
    <comment ref="B45" authorId="0">
      <text>
        <r>
          <rPr>
            <b/>
            <sz val="12"/>
            <color indexed="12"/>
            <rFont val="Tahoma"/>
            <family val="2"/>
          </rPr>
          <t>Tu se vpiše telefonska številka kontaktne osebe izvajalca javne službe.</t>
        </r>
      </text>
    </comment>
    <comment ref="B46" authorId="0">
      <text>
        <r>
          <rPr>
            <b/>
            <sz val="12"/>
            <color indexed="12"/>
            <rFont val="Tahoma"/>
            <family val="2"/>
          </rPr>
          <t>Tu se vpiše številka fax-a kontaktne osebe izvajalca javne službe.</t>
        </r>
      </text>
    </comment>
    <comment ref="B47" authorId="0">
      <text>
        <r>
          <rPr>
            <b/>
            <sz val="12"/>
            <color indexed="12"/>
            <rFont val="Tahoma"/>
            <family val="2"/>
          </rPr>
          <t>Tu se vpiše elektronski naslov kontaktne osebe izvajalca javne službe.</t>
        </r>
      </text>
    </comment>
  </commentList>
</comments>
</file>

<file path=xl/comments4.xml><?xml version="1.0" encoding="utf-8"?>
<comments xmlns="http://schemas.openxmlformats.org/spreadsheetml/2006/main">
  <authors>
    <author>Mario</author>
  </authors>
  <commentList>
    <comment ref="A8" authorId="0">
      <text>
        <r>
          <rPr>
            <b/>
            <sz val="8"/>
            <rFont val="Tahoma"/>
            <family val="2"/>
          </rPr>
          <t>Tu se vpiše kratek opis tehnologije čiščenja odpadnih vod in obdelave odvečnega blata.</t>
        </r>
      </text>
    </comment>
    <comment ref="A20" authorId="0">
      <text>
        <r>
          <rPr>
            <b/>
            <sz val="8"/>
            <rFont val="Tahoma"/>
            <family val="2"/>
          </rPr>
          <t>Če je bila naprava rekonstruirana, se v to celico vpiše, kaj in kako je bilo rekonstruirano.</t>
        </r>
      </text>
    </comment>
    <comment ref="A25" authorId="0">
      <text>
        <r>
          <rPr>
            <b/>
            <sz val="8"/>
            <rFont val="Tahoma"/>
            <family val="2"/>
          </rPr>
          <t>Če so na napravo priključeni industrijski onesnaževalci, se v to celico vpiše, katera podjetja so to in kakšen je njihov delež v skupni letni obremenitvi ČN.</t>
        </r>
      </text>
    </comment>
    <comment ref="A29" authorId="0">
      <text>
        <r>
          <rPr>
            <b/>
            <sz val="8"/>
            <rFont val="Tahoma"/>
            <family val="2"/>
          </rPr>
          <t>Tu se vpišejo še drugi podatki ali okoliščine, pomembni za razumevanje delovanja naprave ali izvajanja monitoringa, pa vpis teh podatkov ali okoliščin ni predviden drugje v tem poročilu.</t>
        </r>
      </text>
    </comment>
    <comment ref="A5" authorId="0">
      <text>
        <r>
          <rPr>
            <b/>
            <sz val="8"/>
            <rFont val="Tahoma"/>
            <family val="2"/>
          </rPr>
          <t>Tu se vpiše kratek opis tehnologije čiščenja odpadnih vod in obdelave odvečnega blata.</t>
        </r>
      </text>
    </comment>
    <comment ref="A6" authorId="0">
      <text>
        <r>
          <rPr>
            <b/>
            <sz val="8"/>
            <rFont val="Tahoma"/>
            <family val="2"/>
          </rPr>
          <t>Tu se vpiše kratek opis tehnologije čiščenja odpadnih vod in obdelave odvečnega blata.</t>
        </r>
      </text>
    </comment>
    <comment ref="A19" authorId="0">
      <text>
        <r>
          <rPr>
            <b/>
            <sz val="8"/>
            <rFont val="Tahoma"/>
            <family val="2"/>
          </rPr>
          <t>Če je bila naprava rekonstruirana, se v to celico vpiše, kaj in kako je bilo rekonstruirano.</t>
        </r>
      </text>
    </comment>
    <comment ref="A26" authorId="0">
      <text>
        <r>
          <rPr>
            <b/>
            <sz val="8"/>
            <rFont val="Tahoma"/>
            <family val="2"/>
          </rPr>
          <t>Če so na napravo priključeni industrijski onesnaževalci, se v to celico vpiše, katera podjetja so to in kakšen je njihov delež v skupni letni obremenitvi ČN.</t>
        </r>
      </text>
    </comment>
    <comment ref="A30" authorId="0">
      <text>
        <r>
          <rPr>
            <b/>
            <sz val="8"/>
            <rFont val="Tahoma"/>
            <family val="2"/>
          </rPr>
          <t>Tu se vpišejo še drugi podatki ali okoliščine, pomembni za razumevanje delovanja naprave ali izvajanja monitoringa, pa vpis teh podatkov ali okoliščin ni predviden drugje v tem poročilu.</t>
        </r>
      </text>
    </comment>
    <comment ref="A31" authorId="0">
      <text>
        <r>
          <rPr>
            <b/>
            <sz val="8"/>
            <rFont val="Tahoma"/>
            <family val="2"/>
          </rPr>
          <t>Tu se vpišejo še drugi podatki ali okoliščine, pomembni za razumevanje delovanja naprave ali izvajanja monitoringa, pa vpis teh podatkov ali okoliščin ni predviden drugje v tem poročilu.</t>
        </r>
      </text>
    </comment>
    <comment ref="A11" authorId="0">
      <text>
        <r>
          <rPr>
            <b/>
            <sz val="8"/>
            <rFont val="Tahoma"/>
            <family val="2"/>
          </rPr>
          <t>Tu se vpišejo glavni objekti v katerih poteka čiščenje odpadnih vod in obdelava odvečnega blata s pripadajočimi prostorninami (v oklepaju za imenom posameznega objekta).</t>
        </r>
      </text>
    </comment>
    <comment ref="A12" authorId="0">
      <text>
        <r>
          <rPr>
            <b/>
            <sz val="8"/>
            <rFont val="Tahoma"/>
            <family val="2"/>
          </rPr>
          <t>Tu se vpišejo glavni objekti v katerih poteka čiščenje odpadnih vod in obdelava odvečnega blata s pripadajočimi prostorninami (v oklepaju za imenom posameznega objekta).</t>
        </r>
      </text>
    </comment>
    <comment ref="A16" authorId="0">
      <text>
        <r>
          <rPr>
            <b/>
            <sz val="8"/>
            <rFont val="Tahoma"/>
            <family val="2"/>
          </rPr>
          <t>Tu se vpišejo glavni objekti v katerih poteka čiščenje odpadnih vod in obdelava odvečnega blata s pripadajočimi prostorninami (v oklepaju za imenom posameznega objekta).</t>
        </r>
      </text>
    </comment>
    <comment ref="A4" authorId="0">
      <text>
        <r>
          <rPr>
            <b/>
            <sz val="8"/>
            <rFont val="Tahoma"/>
            <family val="2"/>
          </rPr>
          <t>Tu se vpiše kratek opis tehnologije čiščenja odpadnih vod in obdelave odvečnega blata.</t>
        </r>
      </text>
    </comment>
    <comment ref="A3" authorId="0">
      <text>
        <r>
          <rPr>
            <b/>
            <sz val="8"/>
            <rFont val="Tahoma"/>
            <family val="2"/>
          </rPr>
          <t>Tu se vpiše kratek opis tehnologije čiščenja odpadnih vod in obdelave odvečnega blata.</t>
        </r>
      </text>
    </comment>
    <comment ref="A7" authorId="0">
      <text>
        <r>
          <rPr>
            <b/>
            <sz val="8"/>
            <rFont val="Tahoma"/>
            <family val="2"/>
          </rPr>
          <t>Tu se vpiše kratek opis tehnologije čiščenja odpadnih vod in obdelave odvečnega blata.</t>
        </r>
      </text>
    </comment>
    <comment ref="A15" authorId="0">
      <text>
        <r>
          <rPr>
            <b/>
            <sz val="8"/>
            <rFont val="Tahoma"/>
            <family val="2"/>
          </rPr>
          <t>Tu se vpišejo glavni objekti v katerih poteka čiščenje odpadnih vod in obdelava odvečnega blata s pripadajočimi prostorninami (v oklepaju za imenom posameznega objekta).</t>
        </r>
      </text>
    </comment>
    <comment ref="A14" authorId="0">
      <text>
        <r>
          <rPr>
            <b/>
            <sz val="8"/>
            <rFont val="Tahoma"/>
            <family val="2"/>
          </rPr>
          <t>Tu se vpišejo glavni objekti v katerih poteka čiščenje odpadnih vod in obdelava odvečnega blata s pripadajočimi prostorninami (v oklepaju za imenom posameznega objekta).</t>
        </r>
      </text>
    </comment>
    <comment ref="A13" authorId="0">
      <text>
        <r>
          <rPr>
            <b/>
            <sz val="8"/>
            <rFont val="Tahoma"/>
            <family val="2"/>
          </rPr>
          <t>Tu se vpišejo glavni objekti v katerih poteka čiščenje odpadnih vod in obdelava odvečnega blata s pripadajočimi prostorninami (v oklepaju za imenom posameznega objekta).</t>
        </r>
      </text>
    </comment>
    <comment ref="A24" authorId="0">
      <text>
        <r>
          <rPr>
            <b/>
            <sz val="8"/>
            <rFont val="Tahoma"/>
            <family val="2"/>
          </rPr>
          <t>Če so na napravo priključeni industrijski onesnaževalci, se v to celico vpiše, katera podjetja so to in kakšen je njihov delež v skupni letni obremenitvi ČN.</t>
        </r>
      </text>
    </comment>
    <comment ref="A23" authorId="0">
      <text>
        <r>
          <rPr>
            <b/>
            <sz val="8"/>
            <rFont val="Tahoma"/>
            <family val="2"/>
          </rPr>
          <t>Če so na napravo priključeni industrijski onesnaževalci, se v to celico vpiše, katera podjetja so to in kakšen je njihov delež v skupni letni obremenitvi ČN.</t>
        </r>
      </text>
    </comment>
  </commentList>
</comments>
</file>

<file path=xl/comments5.xml><?xml version="1.0" encoding="utf-8"?>
<comments xmlns="http://schemas.openxmlformats.org/spreadsheetml/2006/main">
  <authors>
    <author>Mario</author>
    <author>Mario Zec</author>
  </authors>
  <commentList>
    <comment ref="B3" authorId="0">
      <text>
        <r>
          <rPr>
            <b/>
            <sz val="10"/>
            <color indexed="48"/>
            <rFont val="Tahoma"/>
            <family val="2"/>
          </rPr>
          <t>Tu se vpiše ime ČN.</t>
        </r>
      </text>
    </comment>
    <comment ref="B4" authorId="0">
      <text>
        <r>
          <rPr>
            <b/>
            <sz val="10"/>
            <color indexed="48"/>
            <rFont val="Tahoma"/>
            <family val="2"/>
          </rPr>
          <t xml:space="preserve">Tu se vpiše tip ČN. 
</t>
        </r>
        <r>
          <rPr>
            <b/>
            <sz val="10"/>
            <color indexed="10"/>
            <rFont val="Tahoma"/>
            <family val="2"/>
          </rPr>
          <t>ČN je skupna, če v celotni obremenitvi, ki prihaja na ČN, delež obremenitve industrijske odpadne vode ene ali več istovrstnih naprav presega 40% .</t>
        </r>
      </text>
    </comment>
    <comment ref="B6" authorId="0">
      <text>
        <r>
          <rPr>
            <b/>
            <sz val="10"/>
            <color indexed="12"/>
            <rFont val="Tahoma"/>
            <family val="2"/>
          </rPr>
          <t>Tu se vpiše ime ulice iz naslova ČN.</t>
        </r>
      </text>
    </comment>
    <comment ref="B7" authorId="0">
      <text>
        <r>
          <rPr>
            <b/>
            <sz val="10"/>
            <color indexed="12"/>
            <rFont val="Tahoma"/>
            <family val="2"/>
          </rPr>
          <t>Tu se vpiše hišna številka iz naslova ČN.</t>
        </r>
      </text>
    </comment>
    <comment ref="B8" authorId="0">
      <text>
        <r>
          <rPr>
            <b/>
            <sz val="10"/>
            <color indexed="12"/>
            <rFont val="Tahoma"/>
            <family val="2"/>
          </rPr>
          <t>Tu se vpiše poštna številka iz naslova ČN.</t>
        </r>
      </text>
    </comment>
    <comment ref="B9" authorId="0">
      <text>
        <r>
          <rPr>
            <b/>
            <sz val="10"/>
            <color indexed="12"/>
            <rFont val="Tahoma"/>
            <family val="2"/>
          </rPr>
          <t>Tu se vpiše ime pošte iz naslova ČN.</t>
        </r>
      </text>
    </comment>
    <comment ref="B10" authorId="0">
      <text>
        <r>
          <rPr>
            <b/>
            <sz val="10"/>
            <color indexed="12"/>
            <rFont val="Tahoma"/>
            <family val="2"/>
          </rPr>
          <t>Tu se vpiše ime kontaktne osebe, na katero se je mogoče obrniti za dodatna pojasnila v zvezi z monitoringom, če ta oseba ni enaka kot kontaktna oseba upravljalca ČN.</t>
        </r>
      </text>
    </comment>
    <comment ref="B11" authorId="0">
      <text>
        <r>
          <rPr>
            <b/>
            <sz val="10"/>
            <color indexed="12"/>
            <rFont val="Tahoma"/>
            <family val="2"/>
          </rPr>
          <t>Tu se vpiše telefonska številka kontaktne osebe.</t>
        </r>
      </text>
    </comment>
    <comment ref="B12" authorId="0">
      <text>
        <r>
          <rPr>
            <b/>
            <sz val="10"/>
            <color indexed="12"/>
            <rFont val="Tahoma"/>
            <family val="2"/>
          </rPr>
          <t>Tu se vpiše številka faksa kontaktne osebe.</t>
        </r>
      </text>
    </comment>
    <comment ref="B13" authorId="0">
      <text>
        <r>
          <rPr>
            <b/>
            <sz val="10"/>
            <color indexed="12"/>
            <rFont val="Tahoma"/>
            <family val="2"/>
          </rPr>
          <t>Tu se vpiše elektronski naslov kontaktne osebe.</t>
        </r>
      </text>
    </comment>
    <comment ref="B14" authorId="0">
      <text>
        <r>
          <rPr>
            <b/>
            <sz val="10"/>
            <color indexed="12"/>
            <rFont val="Tahoma"/>
            <family val="2"/>
          </rPr>
          <t>Tu se vpiše projektirana zmogljivost ČN (v PE).</t>
        </r>
      </text>
    </comment>
    <comment ref="B15" authorId="0">
      <text>
        <r>
          <rPr>
            <b/>
            <sz val="10"/>
            <color indexed="12"/>
            <rFont val="Tahoma"/>
            <family val="2"/>
          </rPr>
          <t>Tu se vpiše letnica pričetka poskusnega obratovanja.</t>
        </r>
      </text>
    </comment>
    <comment ref="B16" authorId="0">
      <text>
        <r>
          <rPr>
            <b/>
            <sz val="10"/>
            <color indexed="12"/>
            <rFont val="Tahoma"/>
            <family val="2"/>
          </rPr>
          <t>Tu se vpiše PROJEKTIRANI hidravlični zadrževalni čas.</t>
        </r>
      </text>
    </comment>
    <comment ref="B18" authorId="0">
      <text>
        <r>
          <rPr>
            <b/>
            <sz val="10"/>
            <color indexed="12"/>
            <rFont val="Tahoma"/>
            <family val="2"/>
          </rPr>
          <t>Če je bila naprava rekonstruirana, se v to celico vpiše letnica pričetka obratovanja rekonstruirane naprave.</t>
        </r>
      </text>
    </comment>
    <comment ref="B20" authorId="0">
      <text>
        <r>
          <rPr>
            <b/>
            <sz val="10"/>
            <color indexed="12"/>
            <rFont val="Tahoma"/>
            <family val="2"/>
          </rPr>
          <t xml:space="preserve">Tu se vpiše, koliko odpadnega blata je nastalo na napravi v letu izvajanja monitoringa (podaja se v m3). </t>
        </r>
        <r>
          <rPr>
            <b/>
            <sz val="10"/>
            <color indexed="10"/>
            <rFont val="Tahoma"/>
            <family val="2"/>
          </rPr>
          <t>Če se na napravi obdeluje tudi odpadno blato iz kakšne druge ČN, ali sprejema odpadne snovi iz greznic, mora biti v letni količini všteto tudi to blato.</t>
        </r>
      </text>
    </comment>
    <comment ref="B21" authorId="0">
      <text>
        <r>
          <rPr>
            <b/>
            <sz val="10"/>
            <color indexed="12"/>
            <rFont val="Tahoma"/>
            <family val="2"/>
          </rPr>
          <t xml:space="preserve">Tu se vpiše, kolikšna je bila povprečna suha snov v nastalem blatu. </t>
        </r>
      </text>
    </comment>
    <comment ref="B25" authorId="0">
      <text>
        <r>
          <rPr>
            <b/>
            <sz val="10"/>
            <color indexed="12"/>
            <rFont val="Tahoma"/>
            <family val="2"/>
          </rPr>
          <t>Tu se vpiše, ali se odpadno blato pred nadaljnim ravnanjem osušuje v napravah za dehidracijo (centrifuge, preše,…).</t>
        </r>
      </text>
    </comment>
    <comment ref="B26" authorId="0">
      <text>
        <r>
          <rPr>
            <b/>
            <sz val="10"/>
            <color indexed="12"/>
            <rFont val="Tahoma"/>
            <family val="2"/>
          </rPr>
          <t>Tu se vpiše, ali tehnologija obdelave blata, ki se na napravi uporablja, vključuje tudi pridobivanje in izkoriščanje bioplina (za proizvodnjo toplote in/ali električne energije.</t>
        </r>
      </text>
    </comment>
    <comment ref="B27" authorId="0">
      <text>
        <r>
          <rPr>
            <b/>
            <sz val="10"/>
            <color indexed="12"/>
            <rFont val="Tahoma"/>
            <family val="2"/>
          </rPr>
          <t>Če se bioplin izkorišča za pridobivanje energije, se v to celico vpiše količina bioplina, ki je bila pridobljena in izkoriščena v ta namen.</t>
        </r>
      </text>
    </comment>
    <comment ref="B39" authorId="0">
      <text>
        <r>
          <rPr>
            <b/>
            <sz val="10"/>
            <color indexed="12"/>
            <rFont val="Tahoma"/>
            <family val="2"/>
          </rPr>
          <t>Tu se vpiše ali čistilna naprava sprejema odpadne snovi iz greznic. Po uredbi je to obveza za vse komunalne čistilne naprave z zmogljivostjo enako ali večjo od 10.000 PE.</t>
        </r>
      </text>
    </comment>
    <comment ref="B40" authorId="0">
      <text>
        <r>
          <rPr>
            <b/>
            <sz val="10"/>
            <color indexed="12"/>
            <rFont val="Tahoma"/>
            <family val="2"/>
          </rPr>
          <t>Če se na napravi sprejemajo odpadne snovi iz greznic, se v to celico vpiše skupna količina vseh odpadnih snovi iz greznic, sprejetih na napravo v letu izvajanja monitoringa (v m</t>
        </r>
        <r>
          <rPr>
            <b/>
            <vertAlign val="superscript"/>
            <sz val="10"/>
            <color indexed="12"/>
            <rFont val="Tahoma"/>
            <family val="2"/>
          </rPr>
          <t>3</t>
        </r>
        <r>
          <rPr>
            <b/>
            <sz val="10"/>
            <color indexed="12"/>
            <rFont val="Tahoma"/>
            <family val="2"/>
          </rPr>
          <t>).</t>
        </r>
      </text>
    </comment>
    <comment ref="B41" authorId="0">
      <text>
        <r>
          <rPr>
            <b/>
            <sz val="10"/>
            <color indexed="12"/>
            <rFont val="Tahoma"/>
            <family val="2"/>
          </rPr>
          <t>Če se na napravi sprejemajo odpadne snovi iz greznic se v to celico vpiše izvor pretežnega dela teh snovi, ki so bile sprejete na napravo v letu izvajanja monitoringa.</t>
        </r>
        <r>
          <rPr>
            <sz val="10"/>
            <color indexed="12"/>
            <rFont val="Tahoma"/>
            <family val="2"/>
          </rPr>
          <t xml:space="preserve">
</t>
        </r>
      </text>
    </comment>
    <comment ref="B43" authorId="0">
      <text>
        <r>
          <rPr>
            <b/>
            <sz val="10"/>
            <color indexed="12"/>
            <rFont val="Tahoma"/>
            <family val="2"/>
          </rPr>
          <t>Tu se vpiše število prebivalcev, katerih komunalne odpadne vode se preko kanalizacijskega sistema in sprejema snovi iz nepretočnih greznic čistijo na napravi.</t>
        </r>
      </text>
    </comment>
    <comment ref="B44" authorId="0">
      <text>
        <r>
          <rPr>
            <b/>
            <sz val="10"/>
            <color indexed="12"/>
            <rFont val="Tahoma"/>
            <family val="2"/>
          </rPr>
          <t>Tu se vpišejo vsa naselja ali njihovi deli, katerih komunalne odpadne vode se čistijo na napravi. Če se čistijo odpadne vode le dela naselja, se v oklepaju napiše tudi kolikšnega dela.</t>
        </r>
      </text>
    </comment>
    <comment ref="B45" authorId="0">
      <text>
        <r>
          <rPr>
            <b/>
            <sz val="10"/>
            <color indexed="12"/>
            <rFont val="Tahoma"/>
            <family val="2"/>
          </rPr>
          <t>Tu se vpiše tip kanalizacijskega sistema preko katerega se zbira odpadna voda, ki se čisti na napravi.</t>
        </r>
      </text>
    </comment>
    <comment ref="B47" authorId="0">
      <text>
        <r>
          <rPr>
            <b/>
            <sz val="10"/>
            <color indexed="12"/>
            <rFont val="Tahoma"/>
            <family val="2"/>
          </rPr>
          <t>Tu se vpiše kakšen je izvor pretežnega dela odpadnih vod, ki se čistijo na napravi.</t>
        </r>
      </text>
    </comment>
    <comment ref="B48" authorId="0">
      <text>
        <r>
          <rPr>
            <b/>
            <sz val="10"/>
            <color indexed="12"/>
            <rFont val="Tahoma"/>
            <family val="2"/>
          </rPr>
          <t>Če so na območju, ki gravitira na ČN kakšni večji onesnaževalci, ki pa še niso priključeni na ČN, se v to celico vpiše, kateri onesnaževalci so to.</t>
        </r>
      </text>
    </comment>
    <comment ref="B49" authorId="0">
      <text>
        <r>
          <rPr>
            <b/>
            <sz val="10"/>
            <color indexed="12"/>
            <rFont val="Tahoma"/>
            <family val="2"/>
          </rPr>
          <t>Tu se vpiše skupna količina odpadne vode, ki je bila čiščena na napravi v letu izvajanja monitoringa.</t>
        </r>
      </text>
    </comment>
    <comment ref="B50" authorId="0">
      <text>
        <r>
          <rPr>
            <b/>
            <sz val="10"/>
            <color indexed="12"/>
            <rFont val="Tahoma"/>
            <family val="2"/>
          </rPr>
          <t>Tu se vpiše ime vodnega telesa, kamor se odpadna voda po čiščenju na napravi odvaja.</t>
        </r>
      </text>
    </comment>
    <comment ref="B52" authorId="0">
      <text>
        <r>
          <rPr>
            <b/>
            <sz val="10"/>
            <color indexed="12"/>
            <rFont val="Tahoma"/>
            <family val="2"/>
          </rPr>
          <t>Tu se vpiše Gauss-Krugerjeva X koordinata mesta, kjer se čiščena odpadna voda izteka v vode.
Kraji v Sloveniji imajo Gauss-Krugerjevo X koordinato v območju med 30844 in 193163.</t>
        </r>
      </text>
    </comment>
    <comment ref="B53" authorId="0">
      <text>
        <r>
          <rPr>
            <b/>
            <sz val="10"/>
            <color indexed="12"/>
            <rFont val="Tahoma"/>
            <family val="2"/>
          </rPr>
          <t>Tu se vpiše Gauss-Krugerjeva Y koordinata mesta, kjer se čiščena odpadna voda izteka v vode.
Kraji v Sloveniji imajo Gauss-Krugerjevo Y koordinato v območju med 375230 in 623035.</t>
        </r>
      </text>
    </comment>
    <comment ref="B57" authorId="0">
      <text>
        <r>
          <rPr>
            <b/>
            <sz val="10"/>
            <color indexed="12"/>
            <rFont val="Tahoma"/>
            <family val="2"/>
          </rPr>
          <t>Tu se vpiše člen, po katerem se vrednoti iztok čistilne naprave. Vrednotenje je mogoče po 5. ali 6. členu uredbe o emisiji snovi iz komunalnih ČN, ali 5. členu pri malih KČN. Če ima naprava OVD, se vpiše člen in OVD (5 OVD ali 6 OVD). V celico se vpiše le številka člena (5 ali 6) oziroma kratica (5 OVD oziroma 6 OVD).</t>
        </r>
      </text>
    </comment>
    <comment ref="B58" authorId="0">
      <text>
        <r>
          <rPr>
            <b/>
            <sz val="10"/>
            <color indexed="12"/>
            <rFont val="Tahoma"/>
            <family val="2"/>
          </rPr>
          <t>Če naprava še ni prilagojena za doseganje predvidenih mejnih vrednosti in/ali učinkov čiščenja se v to celico vpiše leto, do katerega bo obstoječa naprava prilagojena zahtevam uredbe.</t>
        </r>
      </text>
    </comment>
    <comment ref="B46" authorId="1">
      <text>
        <r>
          <rPr>
            <b/>
            <sz val="10"/>
            <color indexed="12"/>
            <rFont val="Tahoma"/>
            <family val="2"/>
          </rPr>
          <t>Tu se vpiše skupno število prebivalcev, ki so priključeni na kanalizacijski sistem. Štejejo se tudi vsi tisti prebivalci, ki so priključeni na kanalizacijski sistem, ne glede na to ali se kanalizacija (del kanalizacije) zaključi na ČN.</t>
        </r>
      </text>
    </comment>
    <comment ref="B60" authorId="0">
      <text>
        <r>
          <rPr>
            <b/>
            <sz val="10"/>
            <color indexed="12"/>
            <rFont val="Tahoma"/>
            <family val="2"/>
          </rPr>
          <t>Tu se vpiše Gauss-Krugerjeva X koordinata centroida KČN.
Kraji v Sloveniji imajo Gauss-Krugerjevo X koordinato v območju med 30844 in 193163.</t>
        </r>
      </text>
    </comment>
    <comment ref="B63" authorId="0">
      <text>
        <r>
          <rPr>
            <b/>
            <sz val="10"/>
            <color indexed="12"/>
            <rFont val="Tahoma"/>
            <family val="2"/>
          </rPr>
          <t>Tu se vpiše Gauss-Krugerjeva X koordinata merilnega mesta na iztoku KČN.
Kraji v Sloveniji imajo Gauss-Krugerjevo X koordinato v območju med 30844 in 193163.</t>
        </r>
      </text>
    </comment>
    <comment ref="B66" authorId="0">
      <text>
        <r>
          <rPr>
            <b/>
            <sz val="10"/>
            <color indexed="12"/>
            <rFont val="Tahoma"/>
            <family val="2"/>
          </rPr>
          <t>Tu se vpiše Gauss-Krugerjeva X koordinata merilnega mesta dotoka odpadne vode na KČN.
Kraji v Sloveniji imajo Gauss-Krugerjevo X koordinato v območju med 30844 in 193163.</t>
        </r>
      </text>
    </comment>
    <comment ref="B61" authorId="0">
      <text>
        <r>
          <rPr>
            <b/>
            <sz val="10"/>
            <color indexed="12"/>
            <rFont val="Tahoma"/>
            <family val="2"/>
          </rPr>
          <t>Tu se vpiše Gauss-Krugerjeva Y koordinata mesta centroida KČN.
Kraji v Sloveniji imajo Gauss-Krugerjevo Y koordinato v območju med 375230 in 623035.</t>
        </r>
      </text>
    </comment>
    <comment ref="B64" authorId="0">
      <text>
        <r>
          <rPr>
            <b/>
            <sz val="10"/>
            <color indexed="12"/>
            <rFont val="Tahoma"/>
            <family val="2"/>
          </rPr>
          <t>Tu se vpiše Gauss-Krugerjeva Y koordinata merilnega mesta na iztoku KČN.
Kraji v Sloveniji imajo Gauss-Krugerjevo Y koordinato v območju med 375230 in 623035.</t>
        </r>
      </text>
    </comment>
    <comment ref="B67" authorId="0">
      <text>
        <r>
          <rPr>
            <b/>
            <sz val="10"/>
            <color indexed="12"/>
            <rFont val="Tahoma"/>
            <family val="2"/>
          </rPr>
          <t>Tu se vpiše Gauss-Krugerjeva Y koordinata merilnega mesta dotoka odpadne vode na KČN.
Kraji v Sloveniji imajo Gauss-Krugerjevo Y koordinato v območju med 375230 in 623035.</t>
        </r>
      </text>
    </comment>
    <comment ref="B23" authorId="0">
      <text>
        <r>
          <rPr>
            <b/>
            <sz val="10"/>
            <color indexed="12"/>
            <rFont val="Tahoma"/>
            <family val="2"/>
          </rPr>
          <t>Tu se vpiše, koliko odpadnega blata po obdelavi je nastalo v letu izvajanja monitoringa (podaja se v tonah suhe snovi). Količina se mora ujemati z vsoto količin pri nadaljnjem ravnanju z blatom oz. odvozom na drugo ČN.</t>
        </r>
      </text>
    </comment>
    <comment ref="B24" authorId="0">
      <text>
        <r>
          <rPr>
            <b/>
            <sz val="10"/>
            <color indexed="12"/>
            <rFont val="Tahoma"/>
            <family val="2"/>
          </rPr>
          <t xml:space="preserve">Tu se vpiše, kolikšna je bila povprečna suha snov v nastalem blatu po obdelavi (podaja se v %). </t>
        </r>
      </text>
    </comment>
    <comment ref="B29" authorId="1">
      <text>
        <r>
          <rPr>
            <b/>
            <sz val="10"/>
            <color indexed="12"/>
            <rFont val="Tahoma"/>
            <family val="2"/>
          </rPr>
          <t xml:space="preserve">V primeru, ko se del ali vse blato odvaža na drugo ČN, se v tej celici vpiše, koliko </t>
        </r>
        <r>
          <rPr>
            <b/>
            <sz val="10"/>
            <color indexed="10"/>
            <rFont val="Tahoma"/>
            <family val="2"/>
          </rPr>
          <t xml:space="preserve">ton suhe snovi </t>
        </r>
        <r>
          <rPr>
            <b/>
            <sz val="10"/>
            <color indexed="12"/>
            <rFont val="Tahoma"/>
            <family val="2"/>
          </rPr>
          <t>blata je bilo odpeljano na drugo ČN.</t>
        </r>
      </text>
    </comment>
    <comment ref="B30" authorId="1">
      <text>
        <r>
          <rPr>
            <b/>
            <sz val="10"/>
            <color indexed="12"/>
            <rFont val="Tahoma"/>
            <family val="2"/>
          </rPr>
          <t>V primeru, ko se del ali vse blato odvaža na drugo ČN, se v tej celici vpiše ime ČN na katero se blato odvaža.</t>
        </r>
      </text>
    </comment>
    <comment ref="B32" authorId="0">
      <text>
        <r>
          <rPr>
            <b/>
            <sz val="10"/>
            <color indexed="12"/>
            <rFont val="Tahoma"/>
            <family val="2"/>
          </rPr>
          <t>Če se bioplin izkorišča za pridobivanje energije, se v to celico vpiše količina bioplina, ki je bila pridobljena in izkoriščena v ta namen.</t>
        </r>
      </text>
    </comment>
    <comment ref="B33" authorId="0">
      <text>
        <r>
          <rPr>
            <b/>
            <sz val="10"/>
            <color indexed="12"/>
            <rFont val="Tahoma"/>
            <family val="2"/>
          </rPr>
          <t>Če se bioplin izkorišča za pridobivanje energije, se v to celico vpiše količina bioplina, ki je bila pridobljena in izkoriščena v ta namen.</t>
        </r>
      </text>
    </comment>
    <comment ref="B34" authorId="0">
      <text>
        <r>
          <rPr>
            <b/>
            <sz val="10"/>
            <color indexed="12"/>
            <rFont val="Tahoma"/>
            <family val="2"/>
          </rPr>
          <t>Če se bioplin izkorišča za pridobivanje energije, se v to celico vpiše količina bioplina, ki je bila pridobljena in izkoriščena v ta namen.</t>
        </r>
      </text>
    </comment>
    <comment ref="B35" authorId="0">
      <text>
        <r>
          <rPr>
            <b/>
            <sz val="10"/>
            <color indexed="12"/>
            <rFont val="Tahoma"/>
            <family val="2"/>
          </rPr>
          <t>Če se bioplin izkorišča za pridobivanje energije, se v to celico vpiše količina bioplina, ki je bila pridobljena in izkoriščena v ta namen.</t>
        </r>
      </text>
    </comment>
    <comment ref="B36" authorId="0">
      <text>
        <r>
          <rPr>
            <b/>
            <sz val="10"/>
            <color indexed="12"/>
            <rFont val="Tahoma"/>
            <family val="2"/>
          </rPr>
          <t>Če se bioplin izkorišča za pridobivanje energije, se v to celico vpiše količina bioplina, ki je bila pridobljena in izkoriščena v ta namen.</t>
        </r>
      </text>
    </comment>
    <comment ref="B37" authorId="0">
      <text>
        <r>
          <rPr>
            <b/>
            <sz val="10"/>
            <color indexed="12"/>
            <rFont val="Tahoma"/>
            <family val="2"/>
          </rPr>
          <t>Če se bioplin izkorišča za pridobivanje energije, se v to celico vpiše količina bioplina, ki je bila pridobljena in izkoriščena v ta namen.</t>
        </r>
      </text>
    </comment>
    <comment ref="B54" authorId="0">
      <text>
        <r>
          <rPr>
            <b/>
            <sz val="10"/>
            <color indexed="12"/>
            <rFont val="Tahoma"/>
            <family val="2"/>
          </rPr>
          <t>Vpiše se čas vzorčenja vzorca (v urah). Število 0 se vpiše v primeru odvzema trenutnega vzorca.</t>
        </r>
      </text>
    </comment>
    <comment ref="B55" authorId="0">
      <text>
        <r>
          <rPr>
            <b/>
            <sz val="10"/>
            <color indexed="12"/>
            <rFont val="Tahoma"/>
            <family val="2"/>
          </rPr>
          <t xml:space="preserve">Tu se vpiše, ali se na napravi izvajajo trajne meritve pretoka. </t>
        </r>
        <r>
          <rPr>
            <b/>
            <sz val="10"/>
            <color indexed="10"/>
            <rFont val="Tahoma"/>
            <family val="2"/>
          </rPr>
          <t>Trajne meritve količine odpadnih vod na iztoku komunalne ali skupne ČN so po obvezne pri napravah z zmogljivostjo čiščenja več kot 2.000 PE.</t>
        </r>
      </text>
    </comment>
    <comment ref="B56" authorId="0">
      <text>
        <r>
          <rPr>
            <b/>
            <sz val="10"/>
            <color indexed="12"/>
            <rFont val="Tahoma"/>
            <family val="2"/>
          </rPr>
          <t xml:space="preserve">Tu se vpiše koliko dni, v letu izvajanja monitoringa, je naprava normalno obratovala . Če zaradi izjemnih hidravličnih preobremenitev, remonta ali drugih dogotkov, naprava določen čas ni čistila celotne količine odpadne vode, ki je pritekla na dotoku, se ta čas ne šteje v normalno obratovanje naprave </t>
        </r>
        <r>
          <rPr>
            <b/>
            <sz val="10"/>
            <color indexed="10"/>
            <rFont val="Tahoma"/>
            <family val="2"/>
          </rPr>
          <t>(šteje se, da je v dnevih ko je bilo denimo le 2/3 dotočne odplake čiščeno na napravi, ostali del pa se je odvajal neposredno v iztok, naprava obratovala le 2/3 dneva)</t>
        </r>
        <r>
          <rPr>
            <b/>
            <sz val="10"/>
            <color indexed="12"/>
            <rFont val="Tahoma"/>
            <family val="2"/>
          </rPr>
          <t xml:space="preserve">. Število dni, vpisano v to celico, se upošteva pri izračunu letnega učinka čiščenja ČN. </t>
        </r>
      </text>
    </comment>
    <comment ref="B68" authorId="0">
      <text>
        <r>
          <rPr>
            <b/>
            <sz val="10"/>
            <color indexed="12"/>
            <rFont val="Tahoma"/>
            <family val="2"/>
          </rPr>
          <t>Tukaj navedete ali je urejenost merilnega mesta ustrzena. V primeru, da merilno mesto ni ustrezno (odgovor NE), je potrebno v spodnjo celico navesti tudi, kdaj je bil Inšpektorat za okolje o tem, da MM ni urejeno, obveščen.</t>
        </r>
      </text>
    </comment>
    <comment ref="B69" authorId="1">
      <text>
        <r>
          <rPr>
            <b/>
            <sz val="10"/>
            <color indexed="12"/>
            <rFont val="Tahoma"/>
            <family val="2"/>
          </rPr>
          <t>Navedite datum obvestila Inšpektoratu za okolje o tem, da MM ni urejeno (rok za ureditev merilnega mesta je 5.7.2014).</t>
        </r>
      </text>
    </comment>
    <comment ref="B70" authorId="0">
      <text>
        <r>
          <rPr>
            <b/>
            <sz val="10"/>
            <color indexed="12"/>
            <rFont val="Tahoma"/>
            <family val="2"/>
          </rPr>
          <t>Tu se vpiše, ali se čiščena odpadna voda iz čistilne naprave izteka na občutljivem območju, ki je po naši uredbi opredeljeno kot evtrofično območje.</t>
        </r>
      </text>
    </comment>
    <comment ref="B71" authorId="0">
      <text>
        <r>
          <rPr>
            <b/>
            <sz val="10"/>
            <color indexed="12"/>
            <rFont val="Tahoma"/>
            <family val="2"/>
          </rPr>
          <t>Tu se vpiše, ali se čiščena odpadna voda iz čistilne naprave izteka na občutljivem območju, ki je po naši uredbi opredeljeno kot območje kopalnih voda.</t>
        </r>
      </text>
    </comment>
    <comment ref="B72" authorId="1">
      <text>
        <r>
          <rPr>
            <b/>
            <sz val="9"/>
            <color indexed="12"/>
            <rFont val="Tahoma"/>
            <family val="2"/>
          </rPr>
          <t>Če ste v celico B36 vpisali neko količino blata, v tej celici pojasnite za kakšen način ravnanja z  blatom gre.</t>
        </r>
      </text>
    </comment>
  </commentList>
</comments>
</file>

<file path=xl/comments6.xml><?xml version="1.0" encoding="utf-8"?>
<comments xmlns="http://schemas.openxmlformats.org/spreadsheetml/2006/main">
  <authors>
    <author>Mario Zec</author>
  </authors>
  <commentList>
    <comment ref="A19" authorId="0">
      <text>
        <r>
          <rPr>
            <b/>
            <sz val="9"/>
            <rFont val="Tahoma"/>
            <family val="2"/>
          </rPr>
          <t xml:space="preserve">Vnesite letnico naslednjega monitoringa. Pozor pri monitoringih, ki se izvajajo na dve oz. tri leta. </t>
        </r>
      </text>
    </comment>
  </commentList>
</comments>
</file>

<file path=xl/comments9.xml><?xml version="1.0" encoding="utf-8"?>
<comments xmlns="http://schemas.openxmlformats.org/spreadsheetml/2006/main">
  <authors>
    <author>Zec</author>
  </authors>
  <commentList>
    <comment ref="A10" authorId="0">
      <text>
        <r>
          <rPr>
            <b/>
            <sz val="8"/>
            <rFont val="Tahoma"/>
            <family val="2"/>
          </rPr>
          <t>Napisati je treba številko Okoljevarstvenega dovoljenja, če ga naprava ima, ali Uredbo, po kateri se je izvajal obratovalni monitoring. Našteti je treba tudi vse parametre, ki so presegli mejne vrednosti.</t>
        </r>
      </text>
    </comment>
    <comment ref="A13" authorId="0">
      <text>
        <r>
          <rPr>
            <b/>
            <sz val="8"/>
            <rFont val="Tahoma"/>
            <family val="2"/>
          </rPr>
          <t>Napisati je treba ali naprava čezmerno obremenjuje okolje in s katerimi parametri.</t>
        </r>
      </text>
    </comment>
  </commentList>
</comments>
</file>

<file path=xl/sharedStrings.xml><?xml version="1.0" encoding="utf-8"?>
<sst xmlns="http://schemas.openxmlformats.org/spreadsheetml/2006/main" count="2315" uniqueCount="1373">
  <si>
    <t>Naselje:</t>
  </si>
  <si>
    <t>Ulica:</t>
  </si>
  <si>
    <t>Hišna številka:</t>
  </si>
  <si>
    <t>Poštna številka:</t>
  </si>
  <si>
    <t>Ime pošte:</t>
  </si>
  <si>
    <t>Kontaktna oseba:</t>
  </si>
  <si>
    <t>telefon:</t>
  </si>
  <si>
    <t>fax:</t>
  </si>
  <si>
    <t xml:space="preserve">Naziv izvajalca monitoringa: </t>
  </si>
  <si>
    <t>Naslov izvajalca monitoringa</t>
  </si>
  <si>
    <t>IME ČN:</t>
  </si>
  <si>
    <t>NASLOV ČN</t>
  </si>
  <si>
    <t>Pošta:</t>
  </si>
  <si>
    <t>POROČILO O MONITORINGU ODPADNIH VOD</t>
  </si>
  <si>
    <t>OBČASNE ALI TRAJNE MERITVE ZA LETO</t>
  </si>
  <si>
    <t>izvajalca monitoringa</t>
  </si>
  <si>
    <t>PODATKI O IZVAJALCU MONITORINGA</t>
  </si>
  <si>
    <t>Zap. št.</t>
  </si>
  <si>
    <t>Naziv</t>
  </si>
  <si>
    <t>Mejna</t>
  </si>
  <si>
    <t>Št. vzorčenja</t>
  </si>
  <si>
    <t>Povprečna</t>
  </si>
  <si>
    <t>Minim.</t>
  </si>
  <si>
    <t>Maks.</t>
  </si>
  <si>
    <t>Vsota</t>
  </si>
  <si>
    <t>Pretok*konc.</t>
  </si>
  <si>
    <t>parametra</t>
  </si>
  <si>
    <t>vrednost</t>
  </si>
  <si>
    <t>datum vzorč.</t>
  </si>
  <si>
    <t>/</t>
  </si>
  <si>
    <t>iztok</t>
  </si>
  <si>
    <t>(hh:mm)</t>
  </si>
  <si>
    <t>Temperatura</t>
  </si>
  <si>
    <t>pH</t>
  </si>
  <si>
    <t>(mg/l)</t>
  </si>
  <si>
    <t>Amonijev dušik</t>
  </si>
  <si>
    <t>KPK</t>
  </si>
  <si>
    <t>(%)</t>
  </si>
  <si>
    <t>učinek</t>
  </si>
  <si>
    <t>Celotni fosfor</t>
  </si>
  <si>
    <t>Celotni dušik</t>
  </si>
  <si>
    <t>Nitratni dušik</t>
  </si>
  <si>
    <t>Nitritni dušik</t>
  </si>
  <si>
    <t>Kjeldahlov dušik</t>
  </si>
  <si>
    <t>(ml/l)</t>
  </si>
  <si>
    <t>Parameter</t>
  </si>
  <si>
    <t>Merilna metoda</t>
  </si>
  <si>
    <t>KONTAKTNA OSEBA (ime):</t>
  </si>
  <si>
    <t>dehidracija  (DA/NE):</t>
  </si>
  <si>
    <t>izkoriščanje bioplina (DA/NE)</t>
  </si>
  <si>
    <t>naselja, deli naselij:</t>
  </si>
  <si>
    <t>Kanalizacijski sistem (mešan, ločen):</t>
  </si>
  <si>
    <t>Večji nepriključeni onesnaževalci:</t>
  </si>
  <si>
    <t>Odvodnik (ime):</t>
  </si>
  <si>
    <t>REKONSTRUKCIJA</t>
  </si>
  <si>
    <t>Hidravlični zadrževalni čas:</t>
  </si>
  <si>
    <t>ODPADNE SNOVI IZ GREZNIC</t>
  </si>
  <si>
    <t>ali se sprejemajo (DA/NE)</t>
  </si>
  <si>
    <t>izvor odpadnh snovi iz greznic:</t>
  </si>
  <si>
    <t>TIP NAPRAVE (komunalna/skupna):</t>
  </si>
  <si>
    <t>param.</t>
  </si>
  <si>
    <t xml:space="preserve">Čas vzorčenja reprezentativnega vzorca (ure): </t>
  </si>
  <si>
    <t>Ali se izvajajo trajne meritve pretoka (DA/NE):</t>
  </si>
  <si>
    <t>Po katerem členu uredbe KČN se vrednoti iztok odpadne vode:</t>
  </si>
  <si>
    <t>Število dni obratovanja čistilne naprave (dni):</t>
  </si>
  <si>
    <r>
      <t>Skupna letna količina odpadne vode na ČN (1000 m</t>
    </r>
    <r>
      <rPr>
        <vertAlign val="superscript"/>
        <sz val="10"/>
        <rFont val="Arial"/>
        <family val="2"/>
      </rPr>
      <t>3</t>
    </r>
    <r>
      <rPr>
        <sz val="10"/>
        <rFont val="Arial"/>
        <family val="2"/>
      </rPr>
      <t>)</t>
    </r>
  </si>
  <si>
    <t>Velikost naprave (PE):</t>
  </si>
  <si>
    <t>Iztok ČN v (ime vodotoka):</t>
  </si>
  <si>
    <t>Čas vzorčenja reprezentativnega vzorca (ure):</t>
  </si>
  <si>
    <r>
      <t>BPK</t>
    </r>
    <r>
      <rPr>
        <b/>
        <vertAlign val="subscript"/>
        <sz val="10"/>
        <rFont val="Arial"/>
        <family val="2"/>
      </rPr>
      <t>5</t>
    </r>
  </si>
  <si>
    <t>V (Na):</t>
  </si>
  <si>
    <t>Datum:</t>
  </si>
  <si>
    <t>Gauss-Krüger koordinata iztoka</t>
  </si>
  <si>
    <t>X:</t>
  </si>
  <si>
    <t>Y:</t>
  </si>
  <si>
    <t>Letni povprečni učinek čiščenja ČN</t>
  </si>
  <si>
    <t>Po  KPK</t>
  </si>
  <si>
    <r>
      <t>Po BPK</t>
    </r>
    <r>
      <rPr>
        <b/>
        <vertAlign val="subscript"/>
        <sz val="12"/>
        <rFont val="Arial CE"/>
        <family val="2"/>
      </rPr>
      <t>5</t>
    </r>
  </si>
  <si>
    <t>Po celotnem fosforju</t>
  </si>
  <si>
    <t>Po celotnem dušiku</t>
  </si>
  <si>
    <t>identifikacija vzorca</t>
  </si>
  <si>
    <t>Šifra dejavnosti izvajalca monitoringa:</t>
  </si>
  <si>
    <t>PODATKI O UPRAVLJALCU ČN</t>
  </si>
  <si>
    <t>Število dni normalnega obratovanja v letu izvajanja monitoringa:</t>
  </si>
  <si>
    <t>Neraztop. Sn.</t>
  </si>
  <si>
    <t>Usedljive sn.</t>
  </si>
  <si>
    <t>(dd.mm.ll)</t>
  </si>
  <si>
    <t>Ali se izvajajo trajne meritve pretoka:</t>
  </si>
  <si>
    <t>na kmetijske povšine (tone SS):</t>
  </si>
  <si>
    <t>odvažanje na drugo ČN (tone SS):</t>
  </si>
  <si>
    <t>drugo (tone SS):</t>
  </si>
  <si>
    <t>ime ČN na katero se blato odvaža:</t>
  </si>
  <si>
    <t xml:space="preserve">Naslov: </t>
  </si>
  <si>
    <t>Evidenčna številka:</t>
  </si>
  <si>
    <t>Izvajalec:</t>
  </si>
  <si>
    <t>Naročnik:</t>
  </si>
  <si>
    <t xml:space="preserve">Odgovorna oseba 
izvajalca monitoringa: 
</t>
  </si>
  <si>
    <t>Operativno vodenje 
in odgovorna oseba  
za izdelavo poročila:</t>
  </si>
  <si>
    <t xml:space="preserve">Vzorčenje, meritve
in izdelava poročila:
</t>
  </si>
  <si>
    <t>Sodelavci:</t>
  </si>
  <si>
    <t>POROČILO O OBRATOVALNEM MONITORINGU ZA KOMUNALNO ČISTILNO NAPRAVO</t>
  </si>
  <si>
    <t>1. Glavne tehnične značilnosti čistilne naprave</t>
  </si>
  <si>
    <t>1.2 Objekti naprave in njihove prostornine</t>
  </si>
  <si>
    <t>2. Osnovni podatki o ČN</t>
  </si>
  <si>
    <t>4. Obseg in vrsta meritev in analiz</t>
  </si>
  <si>
    <t>5. Mesto in čas vzorčenja in analiz</t>
  </si>
  <si>
    <t>1.5 Opombe</t>
  </si>
  <si>
    <t>Identifikacijska številka za DDV:</t>
  </si>
  <si>
    <t>3. Letna količina čiščene odpadne vode</t>
  </si>
  <si>
    <t>elektronski naslov:</t>
  </si>
  <si>
    <t>odvažanje na sežig (tone SS):</t>
  </si>
  <si>
    <t>skupno število priključ. prebivalcev na kanalizacijski sistem:</t>
  </si>
  <si>
    <t>Gauss-Krüger koordinata CENTROIDA čistilne naprave</t>
  </si>
  <si>
    <t>Gauss-Krüger koordinata merilnega mesta na IZTOKU</t>
  </si>
  <si>
    <t>Akreditirana metoda</t>
  </si>
  <si>
    <t>Ime podizvajalca</t>
  </si>
  <si>
    <t>Meja zaznavnosti (LOD)</t>
  </si>
  <si>
    <t>Meja določljivosti (LOQ)</t>
  </si>
  <si>
    <t>Nerazt. sn. (mg/l)</t>
  </si>
  <si>
    <t>Used. sn. (ml/l)</t>
  </si>
  <si>
    <t>KPK (mg/l)</t>
  </si>
  <si>
    <t>Celotni fosfor (mg/l)</t>
  </si>
  <si>
    <t>Celotni dušik (mg/l)</t>
  </si>
  <si>
    <t>Amonijev dušik (mg/l)</t>
  </si>
  <si>
    <t>Nitratni dušik (mg/l)</t>
  </si>
  <si>
    <t>Nitritni dušik * (mg/l)</t>
  </si>
  <si>
    <t>Kjeldahlov dušik (mg/l)</t>
  </si>
  <si>
    <t>8. Podatki o meritvah na vtoku in iztoku komunalne ali skupne čistilne naprave</t>
  </si>
  <si>
    <t>9. Vrednotenje izmerjene emisije</t>
  </si>
  <si>
    <t>10. Priloge</t>
  </si>
  <si>
    <t>1.1 Opis tehnologije čiščenja 
(tehnološka shema procesa je obvezna priloga in se doda na list Priloge)</t>
  </si>
  <si>
    <t>PODATKI O IZVAJALCU JAVNE SLUŽBE ODVAJANJA IN ČIŠČENJA ODPADNIH VOD</t>
  </si>
  <si>
    <t xml:space="preserve">Naziv izvajalca javne službe: </t>
  </si>
  <si>
    <t>Naslov izvajalca javne službe</t>
  </si>
  <si>
    <t>upravljavca čistilne naprave</t>
  </si>
  <si>
    <t>1.3 Rekonstrukcija naprave</t>
  </si>
  <si>
    <t>1.4 Priključena naselja in deli naselij, priključene industrijske naprave in njihov delež v skupni letni količini čiščene odpadne vode</t>
  </si>
  <si>
    <t>Predvideno leto prilagoditve obstoječe ČN:</t>
  </si>
  <si>
    <t>Iztok na občutljivo območje (evtrofikacija) (DA/NE):</t>
  </si>
  <si>
    <t>Iztok na občutljivo območje (kopalne vode) (DA/NE):</t>
  </si>
  <si>
    <t xml:space="preserve">Naziv upravljavca: </t>
  </si>
  <si>
    <t>Naslov upravljavca</t>
  </si>
  <si>
    <t>Matična številka upravljavca:</t>
  </si>
  <si>
    <t>Šifra dejavnosti upravljavca:</t>
  </si>
  <si>
    <t>Leto pričetka obratovanja:</t>
  </si>
  <si>
    <t>leto začetka obratovanja rekonstruirane naprave:</t>
  </si>
  <si>
    <t>na odlagališča (tone SS):</t>
  </si>
  <si>
    <t>število priključ. prebivalcev na ČN:</t>
  </si>
  <si>
    <t>Izvor odpadnih vod:
(javna k., industrija, farme...)</t>
  </si>
  <si>
    <t xml:space="preserve">Zmogljivost ČN (PE):  </t>
  </si>
  <si>
    <t>Vrednotenje iztoka odpadne vode (člen uredbe in OVD):</t>
  </si>
  <si>
    <t>povpr. suha snov nastalega blata (%):</t>
  </si>
  <si>
    <t>ostanek na ČN (tone SS):</t>
  </si>
  <si>
    <t>Urejenost merilnega mesta (DA/NE)</t>
  </si>
  <si>
    <t>NASTALO BLATO PO OBDELAVI</t>
  </si>
  <si>
    <t>Gauss-Krüger koordinata merilnega mesta na VTOKU</t>
  </si>
  <si>
    <r>
      <t xml:space="preserve"> v času vzor. (m</t>
    </r>
    <r>
      <rPr>
        <b/>
        <vertAlign val="superscript"/>
        <sz val="10"/>
        <rFont val="Arial"/>
        <family val="2"/>
      </rPr>
      <t>3</t>
    </r>
    <r>
      <rPr>
        <b/>
        <sz val="10"/>
        <rFont val="Arial"/>
        <family val="2"/>
      </rPr>
      <t>)</t>
    </r>
  </si>
  <si>
    <t>Količ. odpad. vode</t>
  </si>
  <si>
    <t>vtok</t>
  </si>
  <si>
    <t>Enota</t>
  </si>
  <si>
    <t/>
  </si>
  <si>
    <t>mg/l</t>
  </si>
  <si>
    <t>1,1,1 Trikloroetan*</t>
  </si>
  <si>
    <t>1,1,1-trikloro-22 bis (p-klorofenik) etan*</t>
  </si>
  <si>
    <t>1,1,2,2 - Tetrakloroetan*</t>
  </si>
  <si>
    <t>1,1-Dikloroeten*</t>
  </si>
  <si>
    <t>1,2,3,4,5,6 - Heksaklorocikloheksan (HCH)*</t>
  </si>
  <si>
    <t>1,2,4-trimetilbenzen*</t>
  </si>
  <si>
    <t>1,2-Dikloroetan*</t>
  </si>
  <si>
    <t>1,3,5-trimetilbenzen*</t>
  </si>
  <si>
    <t>1,4-Dioksan*</t>
  </si>
  <si>
    <t>1-Butanol</t>
  </si>
  <si>
    <t>1-Propanol</t>
  </si>
  <si>
    <t>2-Butanol</t>
  </si>
  <si>
    <t>2-butanon*</t>
  </si>
  <si>
    <t>2-Propanol</t>
  </si>
  <si>
    <t>4-nonilfenol monoetoksilat*</t>
  </si>
  <si>
    <t>4-tert-oktilfenol*</t>
  </si>
  <si>
    <t>Acenaften</t>
  </si>
  <si>
    <t>Acenaftilen</t>
  </si>
  <si>
    <t>Aceton</t>
  </si>
  <si>
    <t>Acetonitril*</t>
  </si>
  <si>
    <t>Adsorbljivi organski halogeni (AOX)*</t>
  </si>
  <si>
    <t>Cl</t>
  </si>
  <si>
    <t>Akrilamid*</t>
  </si>
  <si>
    <t>Alaklor*</t>
  </si>
  <si>
    <t>Aldrin*</t>
  </si>
  <si>
    <t>Aluminij</t>
  </si>
  <si>
    <t>Al</t>
  </si>
  <si>
    <t>g/t</t>
  </si>
  <si>
    <t>Amonijev dušik*</t>
  </si>
  <si>
    <t>N</t>
  </si>
  <si>
    <t>Antimon*</t>
  </si>
  <si>
    <t>Sb</t>
  </si>
  <si>
    <t>Antracen*</t>
  </si>
  <si>
    <t>AOX-faktor(g/t)*</t>
  </si>
  <si>
    <t>AOX</t>
  </si>
  <si>
    <t>AOX-faktor(kg/t)*</t>
  </si>
  <si>
    <t>kg/t</t>
  </si>
  <si>
    <t>Arzen*</t>
  </si>
  <si>
    <t>As</t>
  </si>
  <si>
    <t>Arzen-faktor(g/t)*</t>
  </si>
  <si>
    <t>Arzen-faktor(kg/t)*</t>
  </si>
  <si>
    <t>Atrazin*</t>
  </si>
  <si>
    <t>Azbest</t>
  </si>
  <si>
    <t>Baker*</t>
  </si>
  <si>
    <t>Cu</t>
  </si>
  <si>
    <t>Baker-faktor(g/kg)*</t>
  </si>
  <si>
    <t>g/kg</t>
  </si>
  <si>
    <t>Baker-faktor(g/t)*</t>
  </si>
  <si>
    <t>Baker-faktor(mg/m2)*</t>
  </si>
  <si>
    <t>mg/m2</t>
  </si>
  <si>
    <t>Baker-faktor(mg/t)*</t>
  </si>
  <si>
    <t>mg/t</t>
  </si>
  <si>
    <t>Barij*</t>
  </si>
  <si>
    <t>Ba</t>
  </si>
  <si>
    <t>Benzen*</t>
  </si>
  <si>
    <t>Benzo(a)antracen*</t>
  </si>
  <si>
    <t>Benzo(a)piren*</t>
  </si>
  <si>
    <t>Benzo(b)fluoronaten*</t>
  </si>
  <si>
    <t>Benzo(g,h,i)perilen*</t>
  </si>
  <si>
    <t>Benzo(k)fluoranten*</t>
  </si>
  <si>
    <t>Berilij</t>
  </si>
  <si>
    <t>Be</t>
  </si>
  <si>
    <t>Biokemijska potreba po kisiku (BPK5)</t>
  </si>
  <si>
    <t>O2</t>
  </si>
  <si>
    <t>Biološka razgradljivost</t>
  </si>
  <si>
    <t>%</t>
  </si>
  <si>
    <t>Bisfenol-A*</t>
  </si>
  <si>
    <t>Bor*</t>
  </si>
  <si>
    <t>B</t>
  </si>
  <si>
    <t>Bor-faktor(kg/t)*</t>
  </si>
  <si>
    <t>BPK5-faktor(g/t)</t>
  </si>
  <si>
    <t>BPK5-faktor(kg/t)</t>
  </si>
  <si>
    <t>Bromacil*</t>
  </si>
  <si>
    <t>Bromat*</t>
  </si>
  <si>
    <t>Bromirani difenileter (PBDE)*</t>
  </si>
  <si>
    <t>BTX-faktor(g/t)*</t>
  </si>
  <si>
    <t>Butilacetat*</t>
  </si>
  <si>
    <t>Celotni cianid*</t>
  </si>
  <si>
    <t>CN</t>
  </si>
  <si>
    <t>P</t>
  </si>
  <si>
    <t>Celotni fosfor-faktor(g/t)</t>
  </si>
  <si>
    <t>Celotni fosfor-faktor(kg/t)</t>
  </si>
  <si>
    <t>Celotni klor*</t>
  </si>
  <si>
    <t>Cl2</t>
  </si>
  <si>
    <t>Celotni krom*</t>
  </si>
  <si>
    <t>Cr</t>
  </si>
  <si>
    <t>Celotni krom-faktor(g/t)*</t>
  </si>
  <si>
    <t>Celotni krom-faktor(mg/t)*</t>
  </si>
  <si>
    <t>Celotni ogljikovod.-faktor(g/t)*</t>
  </si>
  <si>
    <t>Celotni ogljikovodiki (mineralna olja)*</t>
  </si>
  <si>
    <t>Celotni organski ogljik (TOC)</t>
  </si>
  <si>
    <t>C</t>
  </si>
  <si>
    <t>Celotni pesticidi*</t>
  </si>
  <si>
    <t>Celotni vezani dušik-faktor(g/t)</t>
  </si>
  <si>
    <t>Celotni vezani dušik-faktor(kg/t)</t>
  </si>
  <si>
    <t>Cianid - prosti*</t>
  </si>
  <si>
    <t>Cianid prosti-faktor(g/t)*</t>
  </si>
  <si>
    <t>Cink*</t>
  </si>
  <si>
    <t>Zn</t>
  </si>
  <si>
    <t>Cink-faktor(g/kg)*</t>
  </si>
  <si>
    <t>Cink-faktor(g/t)*</t>
  </si>
  <si>
    <t>Cink-faktor(mg/m2)*</t>
  </si>
  <si>
    <t>Cink-faktor(mg/t)*</t>
  </si>
  <si>
    <t>Di(2-etilheksil)ftalat (DEHP)*</t>
  </si>
  <si>
    <t>Dibenzo(a,h)antracen*</t>
  </si>
  <si>
    <t>Dibutilftalat*</t>
  </si>
  <si>
    <t>Dibutilkositrove spojine (Dibutilkositrov kation)*</t>
  </si>
  <si>
    <t>DBT kation</t>
  </si>
  <si>
    <t>Dieldrin*</t>
  </si>
  <si>
    <t>Diklorometan*</t>
  </si>
  <si>
    <t>Dikofol*</t>
  </si>
  <si>
    <t>Dioksini in furani (PCDD/PCDF)*</t>
  </si>
  <si>
    <t>Diuron*</t>
  </si>
  <si>
    <t>Drini-vsota*</t>
  </si>
  <si>
    <t>Dušik-Kjeldahl</t>
  </si>
  <si>
    <t>Endosulfan*</t>
  </si>
  <si>
    <t>Endrin*</t>
  </si>
  <si>
    <t>Epiklorhidrin*</t>
  </si>
  <si>
    <t>Escherichia coli</t>
  </si>
  <si>
    <t>cfu/100 ml</t>
  </si>
  <si>
    <t>Etanol</t>
  </si>
  <si>
    <t>Etilacetat</t>
  </si>
  <si>
    <t>Etilbenzen*</t>
  </si>
  <si>
    <t>Etilenoksid*</t>
  </si>
  <si>
    <t>Fenantren*</t>
  </si>
  <si>
    <t>Fenilureazni pesticidi*</t>
  </si>
  <si>
    <t>Fenoli*</t>
  </si>
  <si>
    <t>C6H5OH</t>
  </si>
  <si>
    <t>Fenoli-faktor(g/t)*</t>
  </si>
  <si>
    <t>Fipronil*</t>
  </si>
  <si>
    <t>Fluoranten*</t>
  </si>
  <si>
    <t>Fluoren</t>
  </si>
  <si>
    <t>Fluorid(g/t)*</t>
  </si>
  <si>
    <t>F</t>
  </si>
  <si>
    <t>Fluorid*</t>
  </si>
  <si>
    <t>Formaldehid*</t>
  </si>
  <si>
    <t>Fosfor-ortofosfatni</t>
  </si>
  <si>
    <t>Glifosat*</t>
  </si>
  <si>
    <t>Heksabromobifenil*</t>
  </si>
  <si>
    <t>Heksaklorbenzen (HCB)*</t>
  </si>
  <si>
    <t>Heksaklorbenzen-faktor(g/t)*</t>
  </si>
  <si>
    <t>HCB</t>
  </si>
  <si>
    <t>Heksakloro-1,3-Butadien*</t>
  </si>
  <si>
    <t>Heksakloroetan*</t>
  </si>
  <si>
    <t>Heptaklor*</t>
  </si>
  <si>
    <t>Heptaklorepoksid</t>
  </si>
  <si>
    <t>Hidrazin</t>
  </si>
  <si>
    <t>Indeno(1,2,3-cd)piren*</t>
  </si>
  <si>
    <t>Intestinalni enterokoki</t>
  </si>
  <si>
    <t>Izobutil acetat*</t>
  </si>
  <si>
    <t>Izodrin*</t>
  </si>
  <si>
    <t>Izoproturon*</t>
  </si>
  <si>
    <t>Izpihljivi org. halogeni-POX*</t>
  </si>
  <si>
    <t>Kadmij*</t>
  </si>
  <si>
    <t>Cd</t>
  </si>
  <si>
    <t>Kadmij-faktor(g/t)*</t>
  </si>
  <si>
    <t>Kadmij-faktor(kg/t)*</t>
  </si>
  <si>
    <t>Kadmij-faktor(mg/t)*</t>
  </si>
  <si>
    <t>Kemijska potreba po kisiku (KPK)</t>
  </si>
  <si>
    <t>Klor - prosti*</t>
  </si>
  <si>
    <t>Klordan*</t>
  </si>
  <si>
    <t>Klordekon*</t>
  </si>
  <si>
    <t>Klorfenvinfos*</t>
  </si>
  <si>
    <t>Klorid(kg/t)</t>
  </si>
  <si>
    <t>Kloridi</t>
  </si>
  <si>
    <t>Kloroalkani (C10-C13)*</t>
  </si>
  <si>
    <t>Klorobenzeni*</t>
  </si>
  <si>
    <t>Klorotoluron (+ Desmetil klorotoluron)*</t>
  </si>
  <si>
    <t>Klorpirifos*</t>
  </si>
  <si>
    <t>Kobalt*</t>
  </si>
  <si>
    <t>Co</t>
  </si>
  <si>
    <t>količina odp. vode-faktor(m3/t)</t>
  </si>
  <si>
    <t>Q</t>
  </si>
  <si>
    <t>m3/t</t>
  </si>
  <si>
    <t>Količina odpadne vode</t>
  </si>
  <si>
    <t>m3</t>
  </si>
  <si>
    <t>Količina odpadne vode(1000 m3)</t>
  </si>
  <si>
    <t>1000 m3</t>
  </si>
  <si>
    <t>Koliformne bakterije fekalnega izvora</t>
  </si>
  <si>
    <t>Število v 100 ml</t>
  </si>
  <si>
    <t>Kositer*</t>
  </si>
  <si>
    <t>Sn</t>
  </si>
  <si>
    <t>KPK-faktor(g/t)</t>
  </si>
  <si>
    <t>KPK-faktor(kg/t)</t>
  </si>
  <si>
    <t>Krom-šestvalentni*</t>
  </si>
  <si>
    <t>Krom-šestvalentni-faktor(g/t)*</t>
  </si>
  <si>
    <t>Ksilen*</t>
  </si>
  <si>
    <t>Kvintozen*</t>
  </si>
  <si>
    <t>Lahkohlapni aromatski ogljikovodiki (BTX)*</t>
  </si>
  <si>
    <t>Lindan*</t>
  </si>
  <si>
    <t>Linearni alkilbenzen sulfonati - LAS (C10-C13)*</t>
  </si>
  <si>
    <t>m,p-Ksilen*</t>
  </si>
  <si>
    <t>Mangan</t>
  </si>
  <si>
    <t>Mn</t>
  </si>
  <si>
    <t>Mejni emisijski delež oddane toplote</t>
  </si>
  <si>
    <t>Metanol</t>
  </si>
  <si>
    <t>Metolaklor*</t>
  </si>
  <si>
    <t>Metribuzin vsota*</t>
  </si>
  <si>
    <t>Mireks*</t>
  </si>
  <si>
    <t>Molibden*</t>
  </si>
  <si>
    <t>Mo</t>
  </si>
  <si>
    <t>Molibden-faktor(g/t)*</t>
  </si>
  <si>
    <t>Naftalen*</t>
  </si>
  <si>
    <t>Nerazt. snovi-faktor (kg/t)</t>
  </si>
  <si>
    <t>Nerazt. snovi-faktor(g/t)</t>
  </si>
  <si>
    <t>Neraztopljene snovi</t>
  </si>
  <si>
    <t>N-heksan*</t>
  </si>
  <si>
    <t>Nikelj*</t>
  </si>
  <si>
    <t>Ni</t>
  </si>
  <si>
    <t>Nikelj-faktor(g/t)*</t>
  </si>
  <si>
    <t>Nikelj-faktor(mg/t)*</t>
  </si>
  <si>
    <t>Nitritni dušik*</t>
  </si>
  <si>
    <t>Nonilfenol in nonilfenol etoksilati*</t>
  </si>
  <si>
    <t>Nonilfenol*</t>
  </si>
  <si>
    <t>Obarvanost pri 436 nm</t>
  </si>
  <si>
    <t>SAK</t>
  </si>
  <si>
    <t>m-1</t>
  </si>
  <si>
    <t>Obarvanost pri 525 nm</t>
  </si>
  <si>
    <t>Obarvanost pri 620 nm</t>
  </si>
  <si>
    <t>o-Ksilen*</t>
  </si>
  <si>
    <t>Oktilfenol*</t>
  </si>
  <si>
    <t>Oktilfenoli in oktilfenol etoksilati*</t>
  </si>
  <si>
    <t>Organoklorni pesticidi - vsota*</t>
  </si>
  <si>
    <t>Organokositrove spojine*</t>
  </si>
  <si>
    <t>Organski dušik</t>
  </si>
  <si>
    <t>para-para DDT*</t>
  </si>
  <si>
    <t>PCB-101*</t>
  </si>
  <si>
    <t>PCB-118*</t>
  </si>
  <si>
    <t>PCB-138*</t>
  </si>
  <si>
    <t>PCB-153*</t>
  </si>
  <si>
    <t>PCB-180*</t>
  </si>
  <si>
    <t>PCB-194*</t>
  </si>
  <si>
    <t>PCB-28*</t>
  </si>
  <si>
    <t>PCB-52*</t>
  </si>
  <si>
    <t>Pendimetalin*</t>
  </si>
  <si>
    <t>Pentaklorobenzen*</t>
  </si>
  <si>
    <t>Pesticidi fenilurea*</t>
  </si>
  <si>
    <t>Pesticidi fenilurea, bromacil, metribuzin - vsota*</t>
  </si>
  <si>
    <t>pH-delež vrednosti izven območja MDK(%)*</t>
  </si>
  <si>
    <t>pH-vrednost</t>
  </si>
  <si>
    <t>Piren</t>
  </si>
  <si>
    <t>Polarna organska topila</t>
  </si>
  <si>
    <t>Polic. arom. oglj. PAO-faktor(g/t)*</t>
  </si>
  <si>
    <t>Policiklični aromatski ogljikovodiki (PAH)*</t>
  </si>
  <si>
    <t>Poliklorirani bifenili (PCB)*</t>
  </si>
  <si>
    <t>Prometrin*</t>
  </si>
  <si>
    <t>Selen</t>
  </si>
  <si>
    <t>Se</t>
  </si>
  <si>
    <t>shranjevanje vzorcev</t>
  </si>
  <si>
    <t>Simazin*</t>
  </si>
  <si>
    <t>Skupne koliformne bakterije</t>
  </si>
  <si>
    <t>S-metolaklor*</t>
  </si>
  <si>
    <t>Srebro*</t>
  </si>
  <si>
    <t>Ag</t>
  </si>
  <si>
    <t>Srebro-faktor(g/kg)*</t>
  </si>
  <si>
    <t>Srebro-faktor(mg/m2)*</t>
  </si>
  <si>
    <t>Stiren*</t>
  </si>
  <si>
    <t>Streptokoki fekalnega izvora</t>
  </si>
  <si>
    <t>Strokovna ocena</t>
  </si>
  <si>
    <t>Strupenost za vodne bolhe</t>
  </si>
  <si>
    <t>SD</t>
  </si>
  <si>
    <t>Sulfat</t>
  </si>
  <si>
    <t>SO4</t>
  </si>
  <si>
    <t>Sulfid</t>
  </si>
  <si>
    <t>S</t>
  </si>
  <si>
    <t>Sulfid-faktor(g/t)</t>
  </si>
  <si>
    <t>Sulfit</t>
  </si>
  <si>
    <t>SO3</t>
  </si>
  <si>
    <t>Sulfit-faktor(g/t)</t>
  </si>
  <si>
    <t>Svinec*</t>
  </si>
  <si>
    <t>Pb</t>
  </si>
  <si>
    <t>Svinec-faktor(g/t)*</t>
  </si>
  <si>
    <t>Svinec-faktor(kg/t)*</t>
  </si>
  <si>
    <t>Svinec-faktor(mg/t)*</t>
  </si>
  <si>
    <t>Talij*</t>
  </si>
  <si>
    <t>Tl</t>
  </si>
  <si>
    <t>Teknazen*</t>
  </si>
  <si>
    <t>Telur</t>
  </si>
  <si>
    <t>Te</t>
  </si>
  <si>
    <t>oC</t>
  </si>
  <si>
    <t>Temperatura-delež vrednosti izven območja MDK(%)</t>
  </si>
  <si>
    <t>Tenzidi-anionski</t>
  </si>
  <si>
    <t>Tenzidi-kationski</t>
  </si>
  <si>
    <t>Tenzidi-neionski</t>
  </si>
  <si>
    <t>Terbutilazin*</t>
  </si>
  <si>
    <t>Tetrakloroeten*</t>
  </si>
  <si>
    <t>Tetraklorometan*</t>
  </si>
  <si>
    <t>Težkohlapne lipofilne snovi (maščobe, mineralna olja …)</t>
  </si>
  <si>
    <t>Titan</t>
  </si>
  <si>
    <t>Ti</t>
  </si>
  <si>
    <t>Toksafen*</t>
  </si>
  <si>
    <t>Toluen*</t>
  </si>
  <si>
    <t>Triazinski pesticidi in metaboliti - vsota*</t>
  </si>
  <si>
    <t>Triazinski pesticidi*</t>
  </si>
  <si>
    <t>Tributilkositrove spojine (Tributilkositrov kation)*</t>
  </si>
  <si>
    <t>TBT kation</t>
  </si>
  <si>
    <t>Trifenilkositrove spojine (Trifenilkositrov kation)*</t>
  </si>
  <si>
    <t>TPT kation</t>
  </si>
  <si>
    <t>Trifluralin*</t>
  </si>
  <si>
    <t>Triklorobenzen *</t>
  </si>
  <si>
    <t>Trikloroeten*</t>
  </si>
  <si>
    <t>Triklorometan*</t>
  </si>
  <si>
    <t>Učinek čiščenja po BPK5</t>
  </si>
  <si>
    <t>%BPK5</t>
  </si>
  <si>
    <t>Učinek čiščenja po KPK</t>
  </si>
  <si>
    <t>%KPK</t>
  </si>
  <si>
    <t>Učinek čiščenja po N</t>
  </si>
  <si>
    <t>%N</t>
  </si>
  <si>
    <t>Učinek čiščenja po P</t>
  </si>
  <si>
    <t>%P</t>
  </si>
  <si>
    <t>Učinek čiščenja po TOC</t>
  </si>
  <si>
    <t>%TOC</t>
  </si>
  <si>
    <t>Usedljive snovi</t>
  </si>
  <si>
    <t>ml/l</t>
  </si>
  <si>
    <t>Vanadij*</t>
  </si>
  <si>
    <t>V</t>
  </si>
  <si>
    <t>Vanadij-faktor(mg/t)*</t>
  </si>
  <si>
    <t>Vinil klorid*</t>
  </si>
  <si>
    <t>Volfram*</t>
  </si>
  <si>
    <t>W</t>
  </si>
  <si>
    <t>Volfram-faktor(g/t)*</t>
  </si>
  <si>
    <t>Vsota amon., nitra. in nitri. N-faktor(g/t)</t>
  </si>
  <si>
    <t>Vsota amonijevega, nitritnega in nitratnega dušika</t>
  </si>
  <si>
    <t>Vsota anionskih in neionskih tenzidov</t>
  </si>
  <si>
    <t>Vsota Benzo(b)fluoronatena in Benzo(k)fluoronatena*</t>
  </si>
  <si>
    <t>vsota DDT*</t>
  </si>
  <si>
    <t>Vsota Indeno(1,2,3-cd)pirena in Benzo(ghi)perilena*</t>
  </si>
  <si>
    <t>vzorčenje</t>
  </si>
  <si>
    <t>Železo</t>
  </si>
  <si>
    <t>Fe</t>
  </si>
  <si>
    <t>Železo-faktor(g/t)</t>
  </si>
  <si>
    <t>Živo srebro*</t>
  </si>
  <si>
    <t>Hg</t>
  </si>
  <si>
    <t>Živo srebro-faktor(g/t)*</t>
  </si>
  <si>
    <t>Živo srebro-faktor(kg/t)*</t>
  </si>
  <si>
    <t>Živo srebro-faktor(mg/t)*</t>
  </si>
  <si>
    <t>PODATKI O DIGITALNEM PODPISNIKU</t>
  </si>
  <si>
    <t>Obrazec digitalno podpisal (ime in priimek):</t>
  </si>
  <si>
    <t>Serijska št. digitalnega potrdila podpisnika:</t>
  </si>
  <si>
    <t>Ime in priimek zakonitega zastopnika</t>
  </si>
  <si>
    <t>IDParameter</t>
  </si>
  <si>
    <t>Izrazen</t>
  </si>
  <si>
    <t>4-(1,1,3,3-tetrametil butil) fenol dietoksilat*</t>
  </si>
  <si>
    <t>4-(1,1,3,3-tetrametil butil) fenol monoetoksilat*</t>
  </si>
  <si>
    <t>4-nonilfenol dietoksilat*</t>
  </si>
  <si>
    <t>4-nonilfenol*</t>
  </si>
  <si>
    <t>Desetil-atrazin*</t>
  </si>
  <si>
    <t>Metamitron*</t>
  </si>
  <si>
    <t>Metazaklor*</t>
  </si>
  <si>
    <t>Pentaklorofenol (PCP)*</t>
  </si>
  <si>
    <t>Terbutrin*</t>
  </si>
  <si>
    <r>
      <t>letna količina nastalega blata (m</t>
    </r>
    <r>
      <rPr>
        <vertAlign val="superscript"/>
        <sz val="11"/>
        <rFont val="Times New Roman CE"/>
        <family val="0"/>
      </rPr>
      <t>3</t>
    </r>
    <r>
      <rPr>
        <sz val="11"/>
        <rFont val="Times New Roman CE"/>
        <family val="0"/>
      </rPr>
      <t>):</t>
    </r>
  </si>
  <si>
    <r>
      <t>količina bioplina (1000 m</t>
    </r>
    <r>
      <rPr>
        <vertAlign val="superscript"/>
        <sz val="11"/>
        <rFont val="Times New Roman CE"/>
        <family val="0"/>
      </rPr>
      <t>3</t>
    </r>
    <r>
      <rPr>
        <sz val="11"/>
        <rFont val="Times New Roman CE"/>
        <family val="0"/>
      </rPr>
      <t>):</t>
    </r>
  </si>
  <si>
    <r>
      <t>količina (m</t>
    </r>
    <r>
      <rPr>
        <vertAlign val="superscript"/>
        <sz val="11"/>
        <rFont val="Times New Roman CE"/>
        <family val="0"/>
      </rPr>
      <t>3</t>
    </r>
    <r>
      <rPr>
        <sz val="11"/>
        <rFont val="Times New Roman CE"/>
        <family val="0"/>
      </rPr>
      <t>):</t>
    </r>
  </si>
  <si>
    <r>
      <t>Količina čiščene vode v letu izvajanja monitoringa (1000 m</t>
    </r>
    <r>
      <rPr>
        <vertAlign val="superscript"/>
        <sz val="11"/>
        <rFont val="Times New Roman CE"/>
        <family val="0"/>
      </rPr>
      <t>3</t>
    </r>
    <r>
      <rPr>
        <sz val="11"/>
        <rFont val="Times New Roman CE"/>
        <family val="0"/>
      </rPr>
      <t>)</t>
    </r>
  </si>
  <si>
    <t>9.1 Vrednotenje po 10. členu Uredbe o emisiji snovi in toplote pri odvajanju odpadnih voda v vode in javno kanalizacijo (preseganje mejnih vrednosti)</t>
  </si>
  <si>
    <t>9.2 Vrednotenje po 11. členu Uredbe o emisiji snovi in toplote pri odvajanju odpadnih voda v vode in javno kanalizacijo (ugotavljanje čezmerne obremenitve)</t>
  </si>
  <si>
    <t>NASTALO BLATO PRED OBDELAVO</t>
  </si>
  <si>
    <t>NADALJNJE RAVNANJE Z BLATOM</t>
  </si>
  <si>
    <t>Za izračun letnega povprečja čiščenja mora biti vnesen tudi podatek o številu dni obratovanja ČN (na listu Poročilo_3 celica B55)!</t>
  </si>
  <si>
    <t>kompostirano in vnešeno na kmetijska zemljišča (tone SS):</t>
  </si>
  <si>
    <t>čas pričetka vzor.</t>
  </si>
  <si>
    <t>7. Navedite letnico naslednjega monitoringa odpadnih voda</t>
  </si>
  <si>
    <t>ODVOZ NA DRUGO ČN</t>
  </si>
  <si>
    <t>Bilanca blata</t>
  </si>
  <si>
    <t>Skupno</t>
  </si>
  <si>
    <t>Odvoz/ravnanje</t>
  </si>
  <si>
    <t>2,4 DP (diklorprop)*</t>
  </si>
  <si>
    <t>Bentazon*</t>
  </si>
  <si>
    <t>μS/cm</t>
  </si>
  <si>
    <t>Fenotrin (sumitrin)</t>
  </si>
  <si>
    <t>Kalij</t>
  </si>
  <si>
    <t>K</t>
  </si>
  <si>
    <t>Lahkohlapni halogenirani ogljikovodiki (LKCH)*</t>
  </si>
  <si>
    <t>MCPP (mekoprop)*</t>
  </si>
  <si>
    <t>Permetrin</t>
  </si>
  <si>
    <t>Piperonil butoksid</t>
  </si>
  <si>
    <t>Piretrini-vsota</t>
  </si>
  <si>
    <t>Pretok (l/s)</t>
  </si>
  <si>
    <t>l/s</t>
  </si>
  <si>
    <t>Tetrametrin</t>
  </si>
  <si>
    <t>TOC-faktor(kg/t)</t>
  </si>
  <si>
    <t>Trifenilkositrove spojine*</t>
  </si>
  <si>
    <t>Temperatura-zvišanje (oC)</t>
  </si>
  <si>
    <t>povpr. suha snov v blatu po obdelavi (%):</t>
  </si>
  <si>
    <t>7. UPORABLJENE MERILNE METODE</t>
  </si>
  <si>
    <t>Aluminij-faktor(g/t)</t>
  </si>
  <si>
    <t>Pojasilo glede neurejenosti merilnega mesta:</t>
  </si>
  <si>
    <r>
      <t>6. Pojasnilo v zvezi z upoštevanjem hidravličnega zadrževalnega časa</t>
    </r>
    <r>
      <rPr>
        <sz val="12"/>
        <rFont val="Times New Roman"/>
        <family val="1"/>
      </rPr>
      <t xml:space="preserve"> (16. člen Pravilnika o prvih meritvah in obratovalnem monitoringu odpadnih voda)</t>
    </r>
  </si>
  <si>
    <r>
      <t>Mejna vrednost za</t>
    </r>
    <r>
      <rPr>
        <u val="single"/>
        <sz val="10"/>
        <rFont val="Arial"/>
        <family val="2"/>
      </rPr>
      <t xml:space="preserve"> </t>
    </r>
    <r>
      <rPr>
        <b/>
        <u val="single"/>
        <sz val="10"/>
        <rFont val="Arial"/>
        <family val="2"/>
      </rPr>
      <t>amonijev in celotni dušik</t>
    </r>
    <r>
      <rPr>
        <b/>
        <sz val="10"/>
        <rFont val="Arial"/>
        <family val="2"/>
      </rPr>
      <t xml:space="preserve"> </t>
    </r>
    <r>
      <rPr>
        <sz val="10"/>
        <rFont val="Arial"/>
        <family val="2"/>
      </rPr>
      <t xml:space="preserve">se uporablja pri temperaturi odpadne vode </t>
    </r>
    <r>
      <rPr>
        <b/>
        <u val="single"/>
        <sz val="10"/>
        <rFont val="Arial"/>
        <family val="2"/>
      </rPr>
      <t>12°C</t>
    </r>
    <r>
      <rPr>
        <sz val="10"/>
        <rFont val="Arial"/>
        <family val="2"/>
      </rPr>
      <t xml:space="preserve"> in več na iztoku aeracijskega bazena. V primeru </t>
    </r>
    <r>
      <rPr>
        <b/>
        <u val="single"/>
        <sz val="10"/>
        <rFont val="Arial"/>
        <family val="2"/>
      </rPr>
      <t>nižje temperature</t>
    </r>
    <r>
      <rPr>
        <sz val="10"/>
        <rFont val="Arial"/>
        <family val="2"/>
      </rPr>
      <t xml:space="preserve"> se mejna vrednost za citirana parametra ne uporablja in se ju </t>
    </r>
    <r>
      <rPr>
        <b/>
        <u val="single"/>
        <sz val="10"/>
        <rFont val="Arial"/>
        <family val="2"/>
      </rPr>
      <t>ne vrednoti</t>
    </r>
    <r>
      <rPr>
        <sz val="10"/>
        <rFont val="Arial"/>
        <family val="2"/>
      </rPr>
      <t>.</t>
    </r>
  </si>
  <si>
    <r>
      <t xml:space="preserve">Mejna vrednost za </t>
    </r>
    <r>
      <rPr>
        <b/>
        <u val="single"/>
        <sz val="8"/>
        <rFont val="Arial CE"/>
        <family val="0"/>
      </rPr>
      <t>amonijev in celotni dušik</t>
    </r>
    <r>
      <rPr>
        <sz val="8"/>
        <rFont val="Arial CE"/>
        <family val="0"/>
      </rPr>
      <t xml:space="preserve"> se uporablja pri temperaturi odpadne vode</t>
    </r>
    <r>
      <rPr>
        <b/>
        <u val="single"/>
        <sz val="8"/>
        <rFont val="Arial CE"/>
        <family val="0"/>
      </rPr>
      <t xml:space="preserve"> 12°C</t>
    </r>
    <r>
      <rPr>
        <sz val="8"/>
        <rFont val="Arial CE"/>
        <family val="0"/>
      </rPr>
      <t xml:space="preserve"> in več na iztoku aeracijskega bazena. V primeru </t>
    </r>
    <r>
      <rPr>
        <b/>
        <u val="single"/>
        <sz val="8"/>
        <rFont val="Arial CE"/>
        <family val="0"/>
      </rPr>
      <t>nižje temperature</t>
    </r>
    <r>
      <rPr>
        <sz val="8"/>
        <rFont val="Arial CE"/>
        <family val="0"/>
      </rPr>
      <t xml:space="preserve"> se mejna vrednost za citirana parametra ne uporablja in se ju </t>
    </r>
    <r>
      <rPr>
        <b/>
        <u val="single"/>
        <sz val="8"/>
        <rFont val="Arial CE"/>
        <family val="0"/>
      </rPr>
      <t>ne vrednoti</t>
    </r>
    <r>
      <rPr>
        <sz val="8"/>
        <rFont val="Arial CE"/>
        <family val="0"/>
      </rPr>
      <t>.</t>
    </r>
  </si>
  <si>
    <t>Ta vrednost je produkt vrednosti v celicah B20 in B21 ob upoštevanju, da je 1 m3 nastalega blata enak eni toni.</t>
  </si>
  <si>
    <r>
      <rPr>
        <b/>
        <sz val="10"/>
        <rFont val="Arial CE"/>
        <family val="0"/>
      </rPr>
      <t xml:space="preserve">Primer vnosa podatkov o količinah blata: </t>
    </r>
    <r>
      <rPr>
        <sz val="10"/>
        <rFont val="Arial CE"/>
        <family val="0"/>
      </rPr>
      <t>Na KČN nastane 100 m3 neobdelanega blata (vpis v celico B20). V blatu je 3% suhe snovi (vpis v celico B21), kar ob predpostavki, da 1 m3 nastalega blata tehta 1 tono, predstavlja 3 tone suhe snovi (v celici B23 se izvrši avtomatski preračun, vendar podatek lahko korigiramo). Na KČN se blato dehidrira do 20% suhe snovi (vpis v celico B24). Dehidrirano blato se delno odvaža na sežig; 2 toni suhe snovi (vpis v celico B36) in delno na kompostiranje; 1 tona suhe snovi (vpis v celico B35).</t>
    </r>
  </si>
  <si>
    <t>bilanca blata se ne ujema</t>
  </si>
  <si>
    <t>Ime</t>
  </si>
  <si>
    <t>Kaprolaktam</t>
  </si>
  <si>
    <t>N, N-dietil-m toluamid</t>
  </si>
  <si>
    <t>Prevodnost(μS/cm)</t>
  </si>
  <si>
    <t>Ime KČN</t>
  </si>
  <si>
    <t>ČRENŠOVCI</t>
  </si>
  <si>
    <t>AJDOVŠČINA</t>
  </si>
  <si>
    <t>DOBRNA</t>
  </si>
  <si>
    <t>STARI TRG (LOŽ)</t>
  </si>
  <si>
    <t>DOBROVO (VINSKA KLET)</t>
  </si>
  <si>
    <t>CERKNO</t>
  </si>
  <si>
    <t>JESENICE</t>
  </si>
  <si>
    <t>KOČEVJE</t>
  </si>
  <si>
    <t>KOPER</t>
  </si>
  <si>
    <t>KRANJ (ZARICA)</t>
  </si>
  <si>
    <t>METLIKA</t>
  </si>
  <si>
    <t>MIRNA</t>
  </si>
  <si>
    <t>DOLENJSKE TOPLICE</t>
  </si>
  <si>
    <t>NOVO MESTO (LOČNA)</t>
  </si>
  <si>
    <t>STRAŽA (SELA PRI STRAŽI)</t>
  </si>
  <si>
    <t>POSTOJNA</t>
  </si>
  <si>
    <t>PTUJ</t>
  </si>
  <si>
    <t>DIVAČA</t>
  </si>
  <si>
    <t>SEŽANA</t>
  </si>
  <si>
    <t>MISLINJA</t>
  </si>
  <si>
    <t>TOLMIN</t>
  </si>
  <si>
    <t>TREBNJE</t>
  </si>
  <si>
    <t>ŽALEC (KASAZE)</t>
  </si>
  <si>
    <t>MURSKA SOBOTA</t>
  </si>
  <si>
    <t>RADENCI</t>
  </si>
  <si>
    <t>PIRAN</t>
  </si>
  <si>
    <t>ROGAŠKA SLATINA</t>
  </si>
  <si>
    <t>ČRNA NA KOROŠKEM</t>
  </si>
  <si>
    <t>MOZIRJE</t>
  </si>
  <si>
    <t>LENART</t>
  </si>
  <si>
    <t>ŠENTILJ</t>
  </si>
  <si>
    <t>ORMOŽ</t>
  </si>
  <si>
    <t>ŠOŠTANJ (ŠALEŠKE DOLINE)</t>
  </si>
  <si>
    <t>TERME ČATEŽ</t>
  </si>
  <si>
    <t>BROD</t>
  </si>
  <si>
    <t>ČRNUČE</t>
  </si>
  <si>
    <t>MATENA</t>
  </si>
  <si>
    <t>LJUBLJANA (ZALOG)</t>
  </si>
  <si>
    <t>DOMŽALE-KAMNIK</t>
  </si>
  <si>
    <t>MORAVSKE TOPLICE</t>
  </si>
  <si>
    <t>LUKOVICA</t>
  </si>
  <si>
    <t>RAČE</t>
  </si>
  <si>
    <t>LUKAČEVCI</t>
  </si>
  <si>
    <t>LITIJA</t>
  </si>
  <si>
    <t>ŠKOFJA VAS</t>
  </si>
  <si>
    <t>ILIRSKA BISTRICA</t>
  </si>
  <si>
    <t>BOVEC</t>
  </si>
  <si>
    <t>KOBARID</t>
  </si>
  <si>
    <t>VIDEM</t>
  </si>
  <si>
    <t>HRASTNIK</t>
  </si>
  <si>
    <t>TURNIŠČE</t>
  </si>
  <si>
    <t>ŠMARJEŠKE TOPLICE</t>
  </si>
  <si>
    <t>LENDAVA</t>
  </si>
  <si>
    <t>KIDRIČEVO</t>
  </si>
  <si>
    <t>KOSTANJEVICA NA KRKI</t>
  </si>
  <si>
    <t>DORNAVA</t>
  </si>
  <si>
    <t>TABRE (KRANJSKA GORA)</t>
  </si>
  <si>
    <t>BISTRICA</t>
  </si>
  <si>
    <t>MARIBOR</t>
  </si>
  <si>
    <t>LOVRENC NA POHORJU</t>
  </si>
  <si>
    <t>CELJE</t>
  </si>
  <si>
    <t>SLOVENSKA BISTRICA</t>
  </si>
  <si>
    <t>PUCONCI</t>
  </si>
  <si>
    <t>BREŽICE</t>
  </si>
  <si>
    <t>DOL PRI LJUBLJANI</t>
  </si>
  <si>
    <t>MEŽICA</t>
  </si>
  <si>
    <t>TRBOVLJE</t>
  </si>
  <si>
    <t>ZAGORJE OB SAVI</t>
  </si>
  <si>
    <t>TRŽIČ</t>
  </si>
  <si>
    <t>LJUTOMER</t>
  </si>
  <si>
    <t>BRESTANICA</t>
  </si>
  <si>
    <t>VIPAVA (AGROIND)</t>
  </si>
  <si>
    <t>KANAL</t>
  </si>
  <si>
    <t>RAZKRIŽJE</t>
  </si>
  <si>
    <t>ROGLA</t>
  </si>
  <si>
    <t>LAŠKO (STRENSKO)</t>
  </si>
  <si>
    <t>RADOVLJICA</t>
  </si>
  <si>
    <t>SLOVENJ GRADEC</t>
  </si>
  <si>
    <t>SPODNJA IDRIJA</t>
  </si>
  <si>
    <t>VELIKA POLANA</t>
  </si>
  <si>
    <t>BLED</t>
  </si>
  <si>
    <t>OBREŽJE</t>
  </si>
  <si>
    <t>MELINCI (BELTINCI)</t>
  </si>
  <si>
    <t>PALOMA SLADKOGORSKA</t>
  </si>
  <si>
    <t>ŠMARJE PRI JELŠAH</t>
  </si>
  <si>
    <t>KOZINA</t>
  </si>
  <si>
    <t>GORIŠNICA</t>
  </si>
  <si>
    <t>DOBROVNIK</t>
  </si>
  <si>
    <t>MURSKI ČRNCI</t>
  </si>
  <si>
    <t>KROPA</t>
  </si>
  <si>
    <t>DRAVOGRAD</t>
  </si>
  <si>
    <t>PREDDVOR</t>
  </si>
  <si>
    <t>ŽUŽEMBERK</t>
  </si>
  <si>
    <t>VIPAP</t>
  </si>
  <si>
    <t>RADLJE OB DRAVI</t>
  </si>
  <si>
    <t>SELNICA OB DRAVI</t>
  </si>
  <si>
    <t>MUTA - VUZENICA</t>
  </si>
  <si>
    <t>SEVNICA</t>
  </si>
  <si>
    <t>ŠENTJUR</t>
  </si>
  <si>
    <t>RAKEK</t>
  </si>
  <si>
    <t>BOHINJSKA BISTRICA</t>
  </si>
  <si>
    <t>ŽIRI</t>
  </si>
  <si>
    <t>RETEČE</t>
  </si>
  <si>
    <t>CERKNICA</t>
  </si>
  <si>
    <t>RAVNE NA KOROŠKEM</t>
  </si>
  <si>
    <t>SEMIČ</t>
  </si>
  <si>
    <t>IDRIJA</t>
  </si>
  <si>
    <t>ZREČE</t>
  </si>
  <si>
    <t>VIPAVA</t>
  </si>
  <si>
    <t>SREDIŠČE OB DRAVI</t>
  </si>
  <si>
    <t>VOJNA VAS (ČRNOMELJ)</t>
  </si>
  <si>
    <t>GORENJA VAS</t>
  </si>
  <si>
    <t>SLOVENSKE KONJICE</t>
  </si>
  <si>
    <t>GROSUPLJE</t>
  </si>
  <si>
    <t>MARKOVCI</t>
  </si>
  <si>
    <t>ŽELEZNIKI</t>
  </si>
  <si>
    <t>LOGATEC</t>
  </si>
  <si>
    <t>BOROVNICA</t>
  </si>
  <si>
    <t>FORMIN</t>
  </si>
  <si>
    <t>ŠENTJERNEJ</t>
  </si>
  <si>
    <t>RIBNICA</t>
  </si>
  <si>
    <t>PIVKA</t>
  </si>
  <si>
    <t>GORNJA RADGONA</t>
  </si>
  <si>
    <t>RADEČE</t>
  </si>
  <si>
    <t>IVANČNA GORICA</t>
  </si>
  <si>
    <t>SEČOVLJE</t>
  </si>
  <si>
    <t>ŠKOFJA LOKA</t>
  </si>
  <si>
    <t>VRHNIKA (TOJNICE)</t>
  </si>
  <si>
    <t>letna količina blata (tone SS):</t>
  </si>
  <si>
    <t>Podatek pomeni informacijo do kolikšnega odstotka suhe snovi je bilo blato obdelano na KČN, če obdelave na KČN ni, pustite prazno.</t>
  </si>
  <si>
    <t>Ulica</t>
  </si>
  <si>
    <t>Št. pošte</t>
  </si>
  <si>
    <t>pošta</t>
  </si>
  <si>
    <t>davčna št.</t>
  </si>
  <si>
    <t>kontaktna os.</t>
  </si>
  <si>
    <t>tel.</t>
  </si>
  <si>
    <t>fax</t>
  </si>
  <si>
    <t>e-mail</t>
  </si>
  <si>
    <t>ČISTA NARAVA, JAVNO KOMUNALNO PODJETJE D.O.O.</t>
  </si>
  <si>
    <t>TEŠANOVCI 20</t>
  </si>
  <si>
    <t>Andrej Števančec</t>
  </si>
  <si>
    <t>02 538 16 10</t>
  </si>
  <si>
    <t>02/ 538-16-13</t>
  </si>
  <si>
    <t>cista.narava@siol.net</t>
  </si>
  <si>
    <t>EKO-PARK D.O.O. LENDAVA</t>
  </si>
  <si>
    <t>TRG LJUDSKE PRAVICE 5</t>
  </si>
  <si>
    <t>Stanko Gjekeš</t>
  </si>
  <si>
    <t>02 577 62 87</t>
  </si>
  <si>
    <t>02 577 62 84</t>
  </si>
  <si>
    <t>stanko.gjerkes@eko-park.si</t>
  </si>
  <si>
    <t>GRADNJE STARŠE, JAVNO PODJETJE D.O.O.</t>
  </si>
  <si>
    <t>STARŠE 93</t>
  </si>
  <si>
    <t>STARŠE</t>
  </si>
  <si>
    <t>JAVNO KOMUNALNO PODJETJE BREZOVICA D.O.O.</t>
  </si>
  <si>
    <t>KAMNIK POD KRIMOM 6</t>
  </si>
  <si>
    <t>PRESERJE</t>
  </si>
  <si>
    <t>Janez Repar</t>
  </si>
  <si>
    <t>01 363 30 20</t>
  </si>
  <si>
    <t>01 363 30 21</t>
  </si>
  <si>
    <t>jkp-brezovica@siol.net</t>
  </si>
  <si>
    <t>JAVNO KOMUNALNO PODJETJE DRAVOGRAD D.O.O.</t>
  </si>
  <si>
    <t>MEŽA 143</t>
  </si>
  <si>
    <t xml:space="preserve"> Irena Petelin</t>
  </si>
  <si>
    <t>02 872 11 21</t>
  </si>
  <si>
    <t>02 872 11 29</t>
  </si>
  <si>
    <t>komunala@jkp-dravograd.si</t>
  </si>
  <si>
    <t>JAVNO KOMUNALNO PODJETJE GROSUPLJE D.O.O.</t>
  </si>
  <si>
    <t>CESTA NA KRKO 7</t>
  </si>
  <si>
    <t>Nejc Vesel</t>
  </si>
  <si>
    <t>01 78 88 924    GSM: 041 376 609</t>
  </si>
  <si>
    <t>01  78 88 913, 01 78 61 389</t>
  </si>
  <si>
    <t>nejc.vesel@jkpg.si</t>
  </si>
  <si>
    <t>JAVNO KOMUNALNO PODJETJE KOMUNALA KOČEVJE, D.O.O.</t>
  </si>
  <si>
    <t>TESARSKA ULICA 10</t>
  </si>
  <si>
    <t>Bojana Klepec</t>
  </si>
  <si>
    <t>01 89 52 395    GSM 041-556-339</t>
  </si>
  <si>
    <t>01-895-1697</t>
  </si>
  <si>
    <t>JAVNO KOMUNALNO PODJETJE KOMUNALA RIBNICA D.O.O.</t>
  </si>
  <si>
    <t>GORIČA VAS 11 A</t>
  </si>
  <si>
    <t>Metka Dobovšek Jerbič</t>
  </si>
  <si>
    <t>01/8359-086; 051/682-405</t>
  </si>
  <si>
    <t>01/8360 650</t>
  </si>
  <si>
    <t>metka@komunala-ribnica.si</t>
  </si>
  <si>
    <t>JAVNO KOMUNALNO PODJETJE LOG D.O.O.</t>
  </si>
  <si>
    <t>DOBJA VAS 187</t>
  </si>
  <si>
    <t>Nataša Štern, Uroš Vrčkovnik, Olga Iglar</t>
  </si>
  <si>
    <t>02-870 57 57 (GSM 031 613 031), 02/822 39 63</t>
  </si>
  <si>
    <t>02-870 57 50, 02/822 09 12</t>
  </si>
  <si>
    <t>n.stern@gmail.com, kp-log@siol.net</t>
  </si>
  <si>
    <t>JAVNO KOMUNALNO PODJETJE PRODNIK D.O.O.</t>
  </si>
  <si>
    <t>SAVSKA CESTA 34</t>
  </si>
  <si>
    <t>DOMŽALE</t>
  </si>
  <si>
    <t>Ingeborg Waschl</t>
  </si>
  <si>
    <t>01-721-2097;01-729-54-40</t>
  </si>
  <si>
    <t>01-721-1664;01-729-54-50</t>
  </si>
  <si>
    <t>info@jkp.prodnik.si</t>
  </si>
  <si>
    <t>JAVNO KOMUNALNO PODJETJE RADLJE OB DRAVI D.O.O.</t>
  </si>
  <si>
    <t>MARIBORSKA CESTA 3</t>
  </si>
  <si>
    <t>ANDREJ PODLESNIK, inž</t>
  </si>
  <si>
    <t>02 88 71 105</t>
  </si>
  <si>
    <t>02 887 13 17</t>
  </si>
  <si>
    <t>andrej.podlesnik@jkp-radlje.si</t>
  </si>
  <si>
    <t>JAVNO KOMUNALNO PODJETJE ŠALOVCI D.O.O.</t>
  </si>
  <si>
    <t>ŠALOVCI 162</t>
  </si>
  <si>
    <t>ŠALOVCI</t>
  </si>
  <si>
    <t>JAVNO KOMUNALNO PODJETJE ŽALEC, D.O.O.</t>
  </si>
  <si>
    <t>ULICA NADE CILENŠEK 5</t>
  </si>
  <si>
    <t>ŽALEC</t>
  </si>
  <si>
    <t>Florjana Završnik Semprimožnik</t>
  </si>
  <si>
    <t>03-713-6790</t>
  </si>
  <si>
    <t>03-713-6796</t>
  </si>
  <si>
    <t>cn_kasaze@siol.net</t>
  </si>
  <si>
    <t>JAVNO PODJETJE - AZIENDA PUBBLICA KOMUNALA KOPER, D.O.O.-S.R.L.</t>
  </si>
  <si>
    <t>ULICA 15. MAJA 4</t>
  </si>
  <si>
    <t>Danica Škerbec Turk</t>
  </si>
  <si>
    <t>05 66 33 816</t>
  </si>
  <si>
    <t>05 66 33 830</t>
  </si>
  <si>
    <t>danica.skerbec@komunalakoper.si</t>
  </si>
  <si>
    <t>JAVNO PODJETJE KOMUNALA BREŽICE D.O.O.</t>
  </si>
  <si>
    <t>CESTA PRVIH BORCEV 18</t>
  </si>
  <si>
    <t>Dejan Zofič</t>
  </si>
  <si>
    <t>JAVNO PODJETJE KOMUNALA CERKNICA D.O.O. CERKNICA</t>
  </si>
  <si>
    <t>NOTRANJSKA CESTA 44</t>
  </si>
  <si>
    <t>Nadja Kraševec</t>
  </si>
  <si>
    <t>01-709-79-13</t>
  </si>
  <si>
    <t>01-709-31-75</t>
  </si>
  <si>
    <t>nadja.krasevec@komunala-cerknica.si</t>
  </si>
  <si>
    <t>JAVNO PODJETJE KOMUNALA ČRNOMELJ D.O.O.</t>
  </si>
  <si>
    <t>BELOKRANJSKA CESTA 24 A</t>
  </si>
  <si>
    <t>ČRNOMELJ</t>
  </si>
  <si>
    <t>PLANINC ZDENKA</t>
  </si>
  <si>
    <t xml:space="preserve">07 30 61 660                    GSM 040-476-006 </t>
  </si>
  <si>
    <t>07/3061665</t>
  </si>
  <si>
    <t>zdenka.planinc@komunala-crnomelj.si</t>
  </si>
  <si>
    <t>JAVNO PODJETJE KOMUNALA D.O.O. MOZIRJE</t>
  </si>
  <si>
    <t>PRAPROTNIKOVA ULICA 36</t>
  </si>
  <si>
    <t>ANDREJ ERMENC, Branko Miklavžina</t>
  </si>
  <si>
    <t>03/83-93-654, 03 839 36 58</t>
  </si>
  <si>
    <t>03 839 36 60</t>
  </si>
  <si>
    <t>komunala.mozirje@siol.net</t>
  </si>
  <si>
    <t>JAVNO PODJETJE KOMUNALA D.O.O. SEVNICA</t>
  </si>
  <si>
    <t>NASELJE HEROJA MAROKA 17</t>
  </si>
  <si>
    <t>Polona Sirk</t>
  </si>
  <si>
    <t>07-816-47-24</t>
  </si>
  <si>
    <t>07 81 64 711</t>
  </si>
  <si>
    <t>polona.sirk@komunala-sevnica.si</t>
  </si>
  <si>
    <t>JAVNO PODJETJE KOMUNALA ILIRSKA BISTRICA, D.O.O.</t>
  </si>
  <si>
    <t>PREŠERNOVA ULICA 7</t>
  </si>
  <si>
    <t>Kristjan Šestan</t>
  </si>
  <si>
    <t>05 71 10 680</t>
  </si>
  <si>
    <t xml:space="preserve">05 71 10 672 </t>
  </si>
  <si>
    <t>kristjan.sestan@kp-ilb.si</t>
  </si>
  <si>
    <t>JAVNO PODJETJE KOMUNALA IZOLA, D.O.O. – AZIENDA PUBBLICA KOMUNALA ISOLA, S.R.L.</t>
  </si>
  <si>
    <t>INDUSTRIJSKA CESTA 8</t>
  </si>
  <si>
    <t>IZOLA</t>
  </si>
  <si>
    <t>Ernest Požar</t>
  </si>
  <si>
    <t>05 64 00 180</t>
  </si>
  <si>
    <t>05 64 17 371</t>
  </si>
  <si>
    <t>komizola.si@siol.net</t>
  </si>
  <si>
    <t>JAVNO PODJETJE KOMUNALA LAŠKO D.O.O.</t>
  </si>
  <si>
    <t>PODŠMIHEL 1 E</t>
  </si>
  <si>
    <t>LAŠKO</t>
  </si>
  <si>
    <t>Tomaž Novak</t>
  </si>
  <si>
    <t>03 734 44 00</t>
  </si>
  <si>
    <t>03 734 44 20</t>
  </si>
  <si>
    <t>info@komunala-lasko.si</t>
  </si>
  <si>
    <t>JAVNO PODJETJE KOMUNALA RADEČE D.O.O.</t>
  </si>
  <si>
    <t>TITOVA ULICA 107</t>
  </si>
  <si>
    <t>Tomaž Knavs, kom.inž.</t>
  </si>
  <si>
    <t>03/5680 245</t>
  </si>
  <si>
    <t>03/5680 242</t>
  </si>
  <si>
    <t>tajnistvo@komunala-radece.si</t>
  </si>
  <si>
    <t>JAVNO PODJETJE KOMUNALA SLOVENJ GRADEC D.O.O.</t>
  </si>
  <si>
    <t>PAMEČE 177 A</t>
  </si>
  <si>
    <t>Jože Dvorjak</t>
  </si>
  <si>
    <t>02/881 20 20</t>
  </si>
  <si>
    <t>02/881 20 11</t>
  </si>
  <si>
    <t>info@jkp-sg.si</t>
  </si>
  <si>
    <t>JAVNO PODJETJE KOMUNALA TRBOVLJE D.O.O.</t>
  </si>
  <si>
    <t>SAVINJSKA CESTA 11 A</t>
  </si>
  <si>
    <t>Igor Vodišek</t>
  </si>
  <si>
    <t>03 56 53 139; 03  56 53 100</t>
  </si>
  <si>
    <t>03 56 27 592</t>
  </si>
  <si>
    <t>igor.vodisek@komunala-trbovlje.si</t>
  </si>
  <si>
    <t>JAVNO PODJETJE KOMUNALA VODICE, D.O.O.</t>
  </si>
  <si>
    <t>KOPITARJEV TRG 1</t>
  </si>
  <si>
    <t>VODICE</t>
  </si>
  <si>
    <t>Damjan Stanonik, univ.dipl.polit.</t>
  </si>
  <si>
    <t>01-8332500</t>
  </si>
  <si>
    <t>01-8332509</t>
  </si>
  <si>
    <t>jp.komunala@vodice.si</t>
  </si>
  <si>
    <t>JAVNO PODJETJE KOMUNALA ZAGORJE, D.O.O.</t>
  </si>
  <si>
    <t>CESTA ZMAGE 57</t>
  </si>
  <si>
    <t>Milan Fakin</t>
  </si>
  <si>
    <t xml:space="preserve"> 03 56 67 700</t>
  </si>
  <si>
    <t>03 56 67 714</t>
  </si>
  <si>
    <t>milan.fakin@komunala-zagorje.si</t>
  </si>
  <si>
    <t>JAVNO PODJETJE KOMUNALNO PODJETJE VRHNIKA, D.O.O.</t>
  </si>
  <si>
    <t>POT NA TOJNICE 40</t>
  </si>
  <si>
    <t>VRHNIKA</t>
  </si>
  <si>
    <t>Mojca Usenik Plečnik, ing. grad.</t>
  </si>
  <si>
    <t>041 760 398</t>
  </si>
  <si>
    <t>01 755 20 13</t>
  </si>
  <si>
    <t>info@kpv.si, mojca.plecnik@kpv.si</t>
  </si>
  <si>
    <t>JAVNO PODJETJE KOMUNALNO STANOVANJSKO PODJETJE LITIJA, D.O.O.</t>
  </si>
  <si>
    <t>PONOVIŠKA CESTA 15</t>
  </si>
  <si>
    <t>01/8900010</t>
  </si>
  <si>
    <t>01/8900020</t>
  </si>
  <si>
    <t>JAVNO PODJETJE KOVOD POSTOJNA, VODOVOD, KANALIZACIJA, D.O.O.</t>
  </si>
  <si>
    <t>JERŠICE 3</t>
  </si>
  <si>
    <t>JAVNO PODJETJE OKOLJE PIRAN D.O.O. - AZIENDA PUBBLICA OKOLJE PIRANO S.R.L.</t>
  </si>
  <si>
    <t>ARZE 1 B</t>
  </si>
  <si>
    <t>Danijela Kleva Švagelj</t>
  </si>
  <si>
    <t>05 617 50 44</t>
  </si>
  <si>
    <t>05/61 75 015</t>
  </si>
  <si>
    <t>daniejela.svagelj@okoljepiran.si</t>
  </si>
  <si>
    <t>JAVNO PODJETJE PRLEKIJA D.O.O.</t>
  </si>
  <si>
    <t>BABINSKA CESTA 2 A</t>
  </si>
  <si>
    <t>Barbara Zemljak</t>
  </si>
  <si>
    <t>02/585 82 40</t>
  </si>
  <si>
    <t>02/585 82 48</t>
  </si>
  <si>
    <t>info@jp-prlekija.si</t>
  </si>
  <si>
    <t>JAVNO PODJETJE VODOVOD-KANALIZACIJA D.O.O. (LJUBLJANA)</t>
  </si>
  <si>
    <t>VODOVODNA CESTA 90</t>
  </si>
  <si>
    <t>LJUBLJANA</t>
  </si>
  <si>
    <t>Mojca Vrbančič, Marjan Levstek, Cirila Bordon,</t>
  </si>
  <si>
    <t>5808219; 01-5808-201; 01 5808 211</t>
  </si>
  <si>
    <t>5808305;01-5808-203</t>
  </si>
  <si>
    <t>cbordon@vo-ka.si;mlevstek@vo-ka.si</t>
  </si>
  <si>
    <t>JEKO-IN, JAVNO KOMUNALNO PODJETJE, D.O.O., JESENICE</t>
  </si>
  <si>
    <t>CESTA MARŠALA TITA 51</t>
  </si>
  <si>
    <t>MATEJA KOŠIR; Jurij Dovžan</t>
  </si>
  <si>
    <t>04 58 10 480; 04-581-04-00</t>
  </si>
  <si>
    <t>04 58 10 480; 04-581-04-20</t>
  </si>
  <si>
    <t>cistilna.jesenice@jeko-in.si</t>
  </si>
  <si>
    <t>JKP ŠENTJUR, JAVNO KOMUNALNO PODJETJE, D.O.O.</t>
  </si>
  <si>
    <t>Srečko Sitar, Tone Gradišnik, Tanšek Slavko</t>
  </si>
  <si>
    <t>03/747 16 20</t>
  </si>
  <si>
    <t>03 747 16 37</t>
  </si>
  <si>
    <t>igor.gorjup@jkp-šentjur.si, igor.gorjup@bass.si</t>
  </si>
  <si>
    <t>JKP, JAVNO KOMUNALNO PODJETJE D.O.O. SLOVENSKE KONJICE</t>
  </si>
  <si>
    <t>CELJSKA CESTA 3</t>
  </si>
  <si>
    <t>mag. Franc Dover (direktor)</t>
  </si>
  <si>
    <t>03 758 04 00</t>
  </si>
  <si>
    <t>03 758 04 16</t>
  </si>
  <si>
    <t>edi.meglic@jkp-konjica.si</t>
  </si>
  <si>
    <t>KOMUNA, JAVNO KOMUNALNO PODJETJE BELTINCI D.O.O.</t>
  </si>
  <si>
    <t>MLADINSKA 2</t>
  </si>
  <si>
    <t>BELTINCI</t>
  </si>
  <si>
    <t>Janez Senica</t>
  </si>
  <si>
    <t>02/541 35 35</t>
  </si>
  <si>
    <t>02/541 35 70</t>
  </si>
  <si>
    <t>KOMUNALA D.O.O. (IDRIJA)</t>
  </si>
  <si>
    <t>Mateja Rejc</t>
  </si>
  <si>
    <t>05 37 27 215</t>
  </si>
  <si>
    <t>05 37 72 237</t>
  </si>
  <si>
    <t>mateja.rejc@komunala idrija.si</t>
  </si>
  <si>
    <t>KOMUNALA JAVNO KOMUNALNO PODJETJE D.O.O. GORNJI GRAD</t>
  </si>
  <si>
    <t>GORNJI GRAD</t>
  </si>
  <si>
    <t>Zdenko Purnat</t>
  </si>
  <si>
    <t>03 838 30 10</t>
  </si>
  <si>
    <t>03 838 30 11</t>
  </si>
  <si>
    <t>komunala.gornji-grad@siol.net</t>
  </si>
  <si>
    <t>KOMUNALA KRANJ, JAVNO PODJETJE, D.O.O.</t>
  </si>
  <si>
    <t>KRANJ</t>
  </si>
  <si>
    <t>Marko Margetič; Blaž Bajželj</t>
  </si>
  <si>
    <t>04 28 11 382, 04 28 11 383; 041 343 134</t>
  </si>
  <si>
    <t>04 2811 381;04 280 9111</t>
  </si>
  <si>
    <t>margetic@komunala-kranj.si</t>
  </si>
  <si>
    <t>KOMUNALA METLIKA D.O.O.</t>
  </si>
  <si>
    <t>Anton Ogulin, Igor Vuksinič</t>
  </si>
  <si>
    <t>07/363 72 05, GSM 041-396-296; 041 656 242</t>
  </si>
  <si>
    <t>07-363-7210</t>
  </si>
  <si>
    <t>ogulin@komunala-metlika.si</t>
  </si>
  <si>
    <t>KOMUNALA MEŽICA JAVNO KOMUNALNO PODJETJE D.O.O.</t>
  </si>
  <si>
    <t>TRG SVOBODE 1</t>
  </si>
  <si>
    <t>KOMUNALA NOVO MESTO D.O.O.</t>
  </si>
  <si>
    <t>NOVO MESTO</t>
  </si>
  <si>
    <t>Bernardka Cimrmančič</t>
  </si>
  <si>
    <t>07 39 32 750, 031 367 179</t>
  </si>
  <si>
    <t>07 39 32 543</t>
  </si>
  <si>
    <t>bernardka.cimrmancic@komunala-nm.si</t>
  </si>
  <si>
    <t>KOMUNALA RADGONA, JAVNO PODJETJE D.O.O.</t>
  </si>
  <si>
    <t>Anton Rožman</t>
  </si>
  <si>
    <t>02 564 48 06, 041 534 922</t>
  </si>
  <si>
    <t>02 564 48 08</t>
  </si>
  <si>
    <t>anton.rozman@komunala-radgona.si</t>
  </si>
  <si>
    <t>KOMUNALA RADOVLJICA, JAVNO PODJETJE ZA KOMUNALNO DEJAVNOST, D.O.O.</t>
  </si>
  <si>
    <t>Simona Šalej</t>
  </si>
  <si>
    <t>04 5370133, 04 5370111, 04 5370100</t>
  </si>
  <si>
    <t>04 5370112, 04 5370140</t>
  </si>
  <si>
    <t>simona.salej@komunala-radovljica.si</t>
  </si>
  <si>
    <t>KOMUNALA SLOVENSKA BISTRICA PODJETJE ZA KOMUNALNE IN DRUGE STORITVE D.O.O.</t>
  </si>
  <si>
    <t>Jerneja Zorko</t>
  </si>
  <si>
    <t>02 80 55 419</t>
  </si>
  <si>
    <t>02 80 55 410</t>
  </si>
  <si>
    <t>info@komunala-slb.si</t>
  </si>
  <si>
    <t>KOMUNALA TOLMIN JAVNO PODJETJE D.O.O.</t>
  </si>
  <si>
    <t>POLJUBINJ 89 H</t>
  </si>
  <si>
    <t>Antonija Panjan</t>
  </si>
  <si>
    <t>05 38 19 303</t>
  </si>
  <si>
    <t>05 3881025</t>
  </si>
  <si>
    <t>antonija.panjan@komunala-tolmin.si</t>
  </si>
  <si>
    <t>KOMUNALA TREBNJE D.O.O.</t>
  </si>
  <si>
    <t>GOLIEV TRG 9</t>
  </si>
  <si>
    <t xml:space="preserve">07/34 81 278    GSM 041-648-747  </t>
  </si>
  <si>
    <t>07/34 81 282</t>
  </si>
  <si>
    <t>robert.pavlin@komunala-trebnje.si</t>
  </si>
  <si>
    <t>KOMUNALA TRŽIČ D.O.O.</t>
  </si>
  <si>
    <t>MLAKA 6</t>
  </si>
  <si>
    <t>Šerc Mateja</t>
  </si>
  <si>
    <t>04 597 13 04</t>
  </si>
  <si>
    <t>04 597 13 20</t>
  </si>
  <si>
    <t>komunala@jpk-trzic.si,mateja.serc@komunala-trzic.s</t>
  </si>
  <si>
    <t>KOMUNALA VITANJE, JAVNO PODJETJE D.O.O.</t>
  </si>
  <si>
    <t>GRAJSKI TRG 6</t>
  </si>
  <si>
    <t>VITANJE</t>
  </si>
  <si>
    <t>KOMUNALA, JAVNO PODJETJE D.O.O. (MURSKA SOBOTA)</t>
  </si>
  <si>
    <t>KOPALIŠKA ULICA 2</t>
  </si>
  <si>
    <t>Mirko Šabjan</t>
  </si>
  <si>
    <t>02-521-3712</t>
  </si>
  <si>
    <t>02-523-3440</t>
  </si>
  <si>
    <t>vasjab@komunala.si</t>
  </si>
  <si>
    <t>KOMUNALA, JAVNO PODJETJE, KRANJSKA GORA, D.O.O.</t>
  </si>
  <si>
    <t>SPODNJE RUTE 50</t>
  </si>
  <si>
    <t>GOZD MARTULJEK</t>
  </si>
  <si>
    <t>KOMUNALNO PODJETJE KAMNIK D.D.</t>
  </si>
  <si>
    <t>CANKARJEVA CESTA 11</t>
  </si>
  <si>
    <t>KAMNIK</t>
  </si>
  <si>
    <t>Janez Petek</t>
  </si>
  <si>
    <t>01-8391-731</t>
  </si>
  <si>
    <t>01-8391-303</t>
  </si>
  <si>
    <t>janez.petek@kpk-kamnik.si</t>
  </si>
  <si>
    <t>KOMUNALNO PODJETJE LOGATEC D.O.O.</t>
  </si>
  <si>
    <t>TRŽAŠKA CESTA 27</t>
  </si>
  <si>
    <t>Rezka Mlakar</t>
  </si>
  <si>
    <t>01 7508119   GSM: 031-243-941</t>
  </si>
  <si>
    <t>01 7508111</t>
  </si>
  <si>
    <t>rezka.mlakar@kp-logatec.si</t>
  </si>
  <si>
    <t>KOMUNALNO PODJETJE ORMOŽ D.O.O.</t>
  </si>
  <si>
    <t>HARDEK 21 C</t>
  </si>
  <si>
    <t>g. Ludvik Hriberšek</t>
  </si>
  <si>
    <t>02/741 06 48, 02/741 06 40</t>
  </si>
  <si>
    <t>02/741 06 50, 02 740 15 71</t>
  </si>
  <si>
    <t>odpadki@kp-ormoz.si</t>
  </si>
  <si>
    <t>KOMUNALNO PODJETJE PTUJ D.D.</t>
  </si>
  <si>
    <t>PUHOVA ULICA 10</t>
  </si>
  <si>
    <t>mag. Jernej Šömen, univ. dipl. inž.</t>
  </si>
  <si>
    <t>02 78 05 460</t>
  </si>
  <si>
    <t>02 780 54 67, 02 780 54 62, 02/783 79 71</t>
  </si>
  <si>
    <t>jernej.soemen@komunala-ptuj.si</t>
  </si>
  <si>
    <t>KOMUNALNO PODJETJE VELENJE D.O.O.</t>
  </si>
  <si>
    <t>KOROŠKA CESTA 37 B</t>
  </si>
  <si>
    <t>VELENJE</t>
  </si>
  <si>
    <t>Nataša Uranjek Ževart</t>
  </si>
  <si>
    <t>03 8989402; 041 637742</t>
  </si>
  <si>
    <t>03 8989409</t>
  </si>
  <si>
    <t>natasa.uranjek@kp-velenje.si</t>
  </si>
  <si>
    <t>KOMUNALNO STANOVANJSKA DRUŽBA D.O.O. AJDOVŠČINA</t>
  </si>
  <si>
    <t>GORIŠKA CESTA 23 B</t>
  </si>
  <si>
    <t>Barbara Štravs</t>
  </si>
  <si>
    <t>05 365 97 12</t>
  </si>
  <si>
    <t>05 366 31 42</t>
  </si>
  <si>
    <t>barbara.stravs@ksda.si</t>
  </si>
  <si>
    <t>KOSTAK KOMUNALNO STAVBNO PODJETJE D.D.</t>
  </si>
  <si>
    <t>LESKOVŠKA CESTA 2 A</t>
  </si>
  <si>
    <t>KRŠKO</t>
  </si>
  <si>
    <t xml:space="preserve">Samo Ban </t>
  </si>
  <si>
    <t>07 48 17 223</t>
  </si>
  <si>
    <t>07-48-17-250</t>
  </si>
  <si>
    <t>samo.ban@kostak.si</t>
  </si>
  <si>
    <t>KRAŠKI VODOVOD SEŽANA, D.O.O.</t>
  </si>
  <si>
    <t>BAZOVIŠKA CESTA 6</t>
  </si>
  <si>
    <t>KSP HRASTNIK KOMUNALNO - STANOVANJSKO PODJETJE, D.D.</t>
  </si>
  <si>
    <t>CESTA 3. JULIJA 7</t>
  </si>
  <si>
    <t>Ernest Gričar</t>
  </si>
  <si>
    <t>03 564 23 10</t>
  </si>
  <si>
    <t>03 564 40 00</t>
  </si>
  <si>
    <t>ernest.gricar@siol.net</t>
  </si>
  <si>
    <t>LOŠKA KOMUNALA, OSKRBA Z VODO IN PLINOM, D.D., ŠKOFJA LOKA</t>
  </si>
  <si>
    <t>KIDRIČEVA CESTA 43 A</t>
  </si>
  <si>
    <t>MOJCA MÜLLER, Dolenec Valerija</t>
  </si>
  <si>
    <t>051 334 853</t>
  </si>
  <si>
    <t>04-5023-513</t>
  </si>
  <si>
    <t>mojca.muller@loska-komunala.si</t>
  </si>
  <si>
    <t>NI ZAVEZANCA</t>
  </si>
  <si>
    <t>x</t>
  </si>
  <si>
    <t>NIGRAD D.D.</t>
  </si>
  <si>
    <t>ZAGREBŠKA CESTA 30</t>
  </si>
  <si>
    <t>Dejan Tacer</t>
  </si>
  <si>
    <t>02 45 00 367</t>
  </si>
  <si>
    <t>02 45 00 360</t>
  </si>
  <si>
    <t>dejan.tacer@nigrad.si</t>
  </si>
  <si>
    <t>OBČINA BLOKE - REŽIJSKI OBRAT</t>
  </si>
  <si>
    <t>NOVA VAS 4 A</t>
  </si>
  <si>
    <t>NOVA VAS</t>
  </si>
  <si>
    <t xml:space="preserve"> Stane Jakopin</t>
  </si>
  <si>
    <t>01 70 98 922</t>
  </si>
  <si>
    <t>01 70 98 840</t>
  </si>
  <si>
    <t>stane.jakopin@bloke.si</t>
  </si>
  <si>
    <t>OBČINA BOHINJ - REŽIJSKI OBRAT</t>
  </si>
  <si>
    <t>TRIGLAVSKA CESTA 35</t>
  </si>
  <si>
    <t>CIRIL STRGAR</t>
  </si>
  <si>
    <t>04 577 01 52</t>
  </si>
  <si>
    <t>04 577 01 55</t>
  </si>
  <si>
    <t>ciril.strgar@obcina.bohinj.si</t>
  </si>
  <si>
    <t>OBČINA CERKNO - REŽIJSKI OBRAT</t>
  </si>
  <si>
    <t>BEVKOVA ULICA 9</t>
  </si>
  <si>
    <t>Vanja Mavri Zajc</t>
  </si>
  <si>
    <t>05 37 34 648</t>
  </si>
  <si>
    <t>05 37 34 649</t>
  </si>
  <si>
    <t>vanja.mavrizajc@cerkno.si</t>
  </si>
  <si>
    <t>OBČINA CERKVENJAK - REŽIJSKI OBRAT</t>
  </si>
  <si>
    <t>CERKVENJAK 25</t>
  </si>
  <si>
    <t>CERKVENJAK</t>
  </si>
  <si>
    <t>OBČINA ČRENŠOVCI - REŽIJSKI OBRAT</t>
  </si>
  <si>
    <t>ULICA PREKMURSKE ČETE 20</t>
  </si>
  <si>
    <t>g. Robert Kustec,  g. Stanko Lebar</t>
  </si>
  <si>
    <t>02 573-57-50</t>
  </si>
  <si>
    <t>02 573-57-58</t>
  </si>
  <si>
    <t>obcina.crensovci@siol.net</t>
  </si>
  <si>
    <t>OBČINA ČRNA NA KOROŠKEM - REŽIJSKI OBRAT</t>
  </si>
  <si>
    <t>CENTER 101</t>
  </si>
  <si>
    <t>Mojca Dimnik, univ.dipl.inž.; Marjan Žagar</t>
  </si>
  <si>
    <t>02 87 04 817; 02 870 02 08; 02 870 48 10</t>
  </si>
  <si>
    <t>02 87 04 821</t>
  </si>
  <si>
    <t>obcina.crna@netsi.net.</t>
  </si>
  <si>
    <t>OBČINA DOBJE - REŽIJSKI OBRAT</t>
  </si>
  <si>
    <t>DOBJE PRI PLANINI 26</t>
  </si>
  <si>
    <t>DOBJE PRI PLANINI</t>
  </si>
  <si>
    <t>OBČINA DOBROVNIK - REŽIJSKI OBRAT</t>
  </si>
  <si>
    <t>DOBROVNIK 297</t>
  </si>
  <si>
    <t>OBČINA DUPLEK - REŽIJSKI OBRAT</t>
  </si>
  <si>
    <t>CESTA 4. JULIJA 106</t>
  </si>
  <si>
    <t>SPODNJI DUPLEK</t>
  </si>
  <si>
    <t>OBČINA GORENJA VAS - POLJANE - REŽIJSKI OBRAT</t>
  </si>
  <si>
    <t>POLJANSKA CESTA 87</t>
  </si>
  <si>
    <t>KRISTINA KNIFIC</t>
  </si>
  <si>
    <t>04 51 83 100</t>
  </si>
  <si>
    <t>04-518-3101</t>
  </si>
  <si>
    <t>kristina.knific@obcina-gvp.si</t>
  </si>
  <si>
    <t>OBČINA GRAD - REŽIJSKI OBRAT</t>
  </si>
  <si>
    <t>GRAD 172</t>
  </si>
  <si>
    <t>GRAD</t>
  </si>
  <si>
    <t>OBČINA HODOŠ - REŽIJSKI OBRAT</t>
  </si>
  <si>
    <t>HODOŠ 52</t>
  </si>
  <si>
    <t>HODOŠ</t>
  </si>
  <si>
    <t>OBČINA IG - REŽIJSKI OBRAT</t>
  </si>
  <si>
    <t>GOVEKARJEVA CESTA 6</t>
  </si>
  <si>
    <t>IG</t>
  </si>
  <si>
    <t>OBČINA KANAL OB SOČI - REŽIJSKI OBRAT</t>
  </si>
  <si>
    <t>TRG SVOBODE 23</t>
  </si>
  <si>
    <t>Vinko Medvešček</t>
  </si>
  <si>
    <t>05 39 81 208</t>
  </si>
  <si>
    <t>05 39 81 223</t>
  </si>
  <si>
    <t>vinko.medvescek@obcina-kanal.si</t>
  </si>
  <si>
    <t>OBČINA KOBILJE - REŽIJSKI OBRAT</t>
  </si>
  <si>
    <t>KOBILJE 35</t>
  </si>
  <si>
    <t>KOBILJE</t>
  </si>
  <si>
    <t>Boris Nemet</t>
  </si>
  <si>
    <t>02/ 579 92 20</t>
  </si>
  <si>
    <t>02-579-9220</t>
  </si>
  <si>
    <t>obcina.kobilje@siol.net</t>
  </si>
  <si>
    <t>OBČINA KOMENDA - REŽIJSKI OBRAT</t>
  </si>
  <si>
    <t>ZAJČEVA CESTA 23</t>
  </si>
  <si>
    <t>KOMENDA</t>
  </si>
  <si>
    <t>OBČINA KUZMA - REŽIJSKI OBRAT</t>
  </si>
  <si>
    <t>KUZMA 60 C</t>
  </si>
  <si>
    <t>KUZMA</t>
  </si>
  <si>
    <t>OBČINA LENART- REŽIJSKI OBRAT</t>
  </si>
  <si>
    <t>TRG OSVOBODITVE 7</t>
  </si>
  <si>
    <t>LENART V SLOVENSKIH GORICAH</t>
  </si>
  <si>
    <t>Avgust Zavernik</t>
  </si>
  <si>
    <t>051 315 002</t>
  </si>
  <si>
    <t>02 720 73 52</t>
  </si>
  <si>
    <t>avgust.zavernik@lenart.si</t>
  </si>
  <si>
    <t>OBČINA LOVRENC NA POHORJU - REŽIJSKI OBRAT</t>
  </si>
  <si>
    <t>SPODNJI TRG 8</t>
  </si>
  <si>
    <t>OBČINA ODRANCI - REŽIJSKI OBRAT</t>
  </si>
  <si>
    <t>PANONSKA ULICA 33</t>
  </si>
  <si>
    <t>ODRANCI</t>
  </si>
  <si>
    <t>Matija Kikel</t>
  </si>
  <si>
    <t>02-573-7176</t>
  </si>
  <si>
    <t>02/ 577 34 86</t>
  </si>
  <si>
    <t>obcina.odranci@siol.net</t>
  </si>
  <si>
    <t>OBČINA OSILNICA - REŽIJSKI OBRAT</t>
  </si>
  <si>
    <t>OSILNICA 11</t>
  </si>
  <si>
    <t>OSILNICA</t>
  </si>
  <si>
    <t>Sanda Žurga</t>
  </si>
  <si>
    <t>01-894-1505 (041-359-840)</t>
  </si>
  <si>
    <t>01-894-1505</t>
  </si>
  <si>
    <t>osbcina@osilnica.si</t>
  </si>
  <si>
    <t>OBČINA RAČE-FRAM - REŽIJSKI OBRAT</t>
  </si>
  <si>
    <t>GRAJSKI TRG 14</t>
  </si>
  <si>
    <t>Samo Rajšp</t>
  </si>
  <si>
    <t>02/609-60-17</t>
  </si>
  <si>
    <t>02/609-60-18</t>
  </si>
  <si>
    <t>samo.rajsp@race-fram.si</t>
  </si>
  <si>
    <t>OBČINA ROGAŠOVCI - REŽIJSKI OBRAT</t>
  </si>
  <si>
    <t>ROGAŠOVCI 14 B</t>
  </si>
  <si>
    <t>ROGAŠOVCI</t>
  </si>
  <si>
    <t>OBČINA SOLČAVA - REŽIJSKI OBRAT</t>
  </si>
  <si>
    <t>SOLČAVA 16</t>
  </si>
  <si>
    <t>SOLČAVA</t>
  </si>
  <si>
    <t>OBČINA SVETA ANA - REŽIJSKI OBRAT</t>
  </si>
  <si>
    <t>SV. ANA V SLOV. GORICAH 17</t>
  </si>
  <si>
    <t>SV. ANA V SLOV. GORICAH</t>
  </si>
  <si>
    <t>OBČINA SVETA TROJICA V SLOVENSKIH GORICAH - REŽIJSKI OBRAT</t>
  </si>
  <si>
    <t>MARIBORSKA CESTA1</t>
  </si>
  <si>
    <t>SV. TROJICA V SLOV. GORICAH</t>
  </si>
  <si>
    <t>OBČINA TIŠINA - REŽIJSKI OBRAT</t>
  </si>
  <si>
    <t>TIŠINA 4</t>
  </si>
  <si>
    <t>TIŠINA</t>
  </si>
  <si>
    <t>OBČINA VELIKA POLANA - REŽIJSKI OBRAT</t>
  </si>
  <si>
    <t>VELIKA POLANA 111</t>
  </si>
  <si>
    <t>OBČINA VELIKE LAŠČE - REŽIJSKI OBRAT</t>
  </si>
  <si>
    <t>LEVSTIKOV TRG 1</t>
  </si>
  <si>
    <t>VELIKE LAŠČE</t>
  </si>
  <si>
    <t>OBČINA ZREČE - REŽIJSKI OBRAT</t>
  </si>
  <si>
    <t>CESTA NA ROGLO 13 B</t>
  </si>
  <si>
    <t>Štefan Posilovič</t>
  </si>
  <si>
    <t>03/757 17 03, 041 763 609</t>
  </si>
  <si>
    <t>03/579 62 498</t>
  </si>
  <si>
    <t>stefan.posilovic@zrece.eu</t>
  </si>
  <si>
    <t>OBČINA ŽELEZNIKI - REŽIJSKI OBRAT</t>
  </si>
  <si>
    <t>ČEŠNJICA 48</t>
  </si>
  <si>
    <t>Marko Demšar</t>
  </si>
  <si>
    <t>04 50 00 000</t>
  </si>
  <si>
    <t>04 50 00 020</t>
  </si>
  <si>
    <t>marko.demsar@obcina.zelezniki.si</t>
  </si>
  <si>
    <t>OBČINA ŽIRI - REŽIJSKI OBRAT</t>
  </si>
  <si>
    <t>LOŠKA CESTA 1</t>
  </si>
  <si>
    <t>ANDREJ POLJANŠEK, Franci Kranjc</t>
  </si>
  <si>
    <t>04-505-0700</t>
  </si>
  <si>
    <t>04-510-5444</t>
  </si>
  <si>
    <t>obcina.ziri@obcina.ziri.si</t>
  </si>
  <si>
    <t>OKP JAVNO PODJETJE ZA KOMUNALNE STORITVE ROGAŠKA SLATINA D.O.O.</t>
  </si>
  <si>
    <t>CELJSKA CESTA  12</t>
  </si>
  <si>
    <t>mag. Franc Berk</t>
  </si>
  <si>
    <t>03-8121-419; 041 525 901</t>
  </si>
  <si>
    <t>03-8121-415</t>
  </si>
  <si>
    <t>franc.berk@okp.si</t>
  </si>
  <si>
    <t>PINDŽA, JAVNO KOMUNALNO IN GOSTINSKO PODJETJE, D.O.O.</t>
  </si>
  <si>
    <t>GORNJI PETROVCI 31 D</t>
  </si>
  <si>
    <t>PETROVCI</t>
  </si>
  <si>
    <t>Anita Zakoč</t>
  </si>
  <si>
    <t>02 556 90 08</t>
  </si>
  <si>
    <t>02 556 90 01</t>
  </si>
  <si>
    <t>PÜNGRAD JAVNO KOMUNALNO PODJETJE D.O.O.</t>
  </si>
  <si>
    <t>BODONCI 127 A</t>
  </si>
  <si>
    <t>BODONCI</t>
  </si>
  <si>
    <t>Anton Lang</t>
  </si>
  <si>
    <t>02 549 60 26</t>
  </si>
  <si>
    <t>02 549 60 27</t>
  </si>
  <si>
    <t>pungrad@siol.net</t>
  </si>
  <si>
    <t>SIM TRGOVSKO IN TURISTIČNO PODJETJE RADENCI D.O.O.</t>
  </si>
  <si>
    <t>PANONSKA CESTA 29</t>
  </si>
  <si>
    <t>Zlatko Mir</t>
  </si>
  <si>
    <t>02/520 37 59  ali  051/393 206</t>
  </si>
  <si>
    <t>02/520 37 54</t>
  </si>
  <si>
    <t>info@simradenci.si</t>
  </si>
  <si>
    <t>VARAŠ DRUŽBA ZA KOMUNALNE STORITVE D.O.O.</t>
  </si>
  <si>
    <t>ULICA ŠTEFANA KOVAČA 73</t>
  </si>
  <si>
    <t>VODOVODI IN KANALIZACIJA NOVA GORICA D.D.</t>
  </si>
  <si>
    <t>CESTA 25. JUNIJA 1 B</t>
  </si>
  <si>
    <t>NOVA GORICA</t>
  </si>
  <si>
    <t>Darja Rijavec</t>
  </si>
  <si>
    <t>05 33 91 100</t>
  </si>
  <si>
    <t>05 33 91 128</t>
  </si>
  <si>
    <t>darja.rijavec@vik-ng.si</t>
  </si>
  <si>
    <t>VODOVOD-KANALIZACIJA JAVNO PODJETJE, D.O.O. (CELJE)</t>
  </si>
  <si>
    <t>LAVA 2 A</t>
  </si>
  <si>
    <t>Marko Planinšek, univ.dipl.inž.gradb.</t>
  </si>
  <si>
    <t>03 42 50 314</t>
  </si>
  <si>
    <t>03 42 50 310</t>
  </si>
  <si>
    <t>marko.planinsek@vo-ka-celje.si</t>
  </si>
  <si>
    <t>VZDRŽEVANJE IN GRADNJE, JAVNO PODJETJE KIDRIČEVO</t>
  </si>
  <si>
    <t>ULICA BORISA KRAIGHERJA 25</t>
  </si>
  <si>
    <t>Andrej Intihar</t>
  </si>
  <si>
    <t>02/7990625; 041/326943</t>
  </si>
  <si>
    <t>andrej.intihar@kidricevo.si</t>
  </si>
  <si>
    <t>WTE WASSERTECHNIK GMBH PODRUŽNICA KRANJSKA GORA</t>
  </si>
  <si>
    <t>KOLODVORSKA ULICA 1 B</t>
  </si>
  <si>
    <t>KRANJSKA GORA</t>
  </si>
  <si>
    <t>g. Bizjak Robert</t>
  </si>
  <si>
    <t>04 588 50 70</t>
  </si>
  <si>
    <t>04 588 50 71</t>
  </si>
  <si>
    <t>info@cd-shw.si</t>
  </si>
  <si>
    <t>Pojasnilo na kakšen način se ravna z blatom! (v primeru, da ste izponili rubriko "drugo" A37):</t>
  </si>
  <si>
    <t>JUROVSKI DOL 70 B</t>
  </si>
  <si>
    <t>JUROVSKI DOL</t>
  </si>
  <si>
    <t>OBČINA SVETI JURIJ V SLOVENSKIH GORICAH - REŽIJSKI OBRAT</t>
  </si>
  <si>
    <t xml:space="preserve">PODROČJE, KI GA POKRIVA ČN </t>
  </si>
  <si>
    <t>Ulica in hišna številka:</t>
  </si>
  <si>
    <t>Vodovod Kanalizacija Celje d.o.o.</t>
  </si>
  <si>
    <t>Celje</t>
  </si>
  <si>
    <t xml:space="preserve">Lava </t>
  </si>
  <si>
    <t>2a</t>
  </si>
  <si>
    <t>Urša Drugovič</t>
  </si>
  <si>
    <t>03/427 76 50</t>
  </si>
  <si>
    <t>03/427 76 54</t>
  </si>
  <si>
    <t>ursa.drugovic@vo-ka-celje.si, cncelje@siol.net</t>
  </si>
  <si>
    <t>NLZOH - COZ - OOZ Celje</t>
  </si>
  <si>
    <t>Ipavčeva</t>
  </si>
  <si>
    <t>Matevž Gobec, univ.dipl.biokem.</t>
  </si>
  <si>
    <t>03/42 51 167</t>
  </si>
  <si>
    <t>03/42 51 172</t>
  </si>
  <si>
    <t>matevz.gobec@nlzoh.si</t>
  </si>
  <si>
    <t>Vodja kakovosti lokacije:</t>
  </si>
  <si>
    <t>Vodja enote za okolje Celje</t>
  </si>
  <si>
    <t>6030101-15-008</t>
  </si>
  <si>
    <t>Nacionalni laboratorij za zdravje, okolje in hrano, Center za okolje in zdravje, 
Oddelek za okolje in zdravje Celje
Ipavčeva 18
3000 Celje</t>
  </si>
  <si>
    <t>Vodovod Kanalizacija Celje d.o.o.                                                                                                                                      Lava 2a
3000 Celje</t>
  </si>
  <si>
    <t xml:space="preserve">Zora LEVAČIĆ, dr. med., spec.
</t>
  </si>
  <si>
    <t>mag. Maja Gošnjak, dr.vet.med.</t>
  </si>
  <si>
    <t>Rok Tajnšek, dipl.san.inž.</t>
  </si>
  <si>
    <t xml:space="preserve">Vesna Terbovc
Leon Žaberl
Rok Tajnšek  
Iztok Kos    
Peter Pavlinec 
                                                                    </t>
  </si>
  <si>
    <t>Ksenija Bošnjak, univ.dipl.inž.kem.inž.</t>
  </si>
  <si>
    <t>Jerneja Antončič, univ.dipl.inž.kem.tehn.</t>
  </si>
  <si>
    <t>Vodja oddelka za okolje in zdravje Celje</t>
  </si>
  <si>
    <t>komunalna</t>
  </si>
  <si>
    <t>Škofja vas</t>
  </si>
  <si>
    <t>69 B</t>
  </si>
  <si>
    <t>ursa.drugovic@vo-ka-celje.si</t>
  </si>
  <si>
    <t>jih ni</t>
  </si>
  <si>
    <t>Vojnik, Arclin, Škofja vas, del Ljubečne, Zadobrove, Višnje vasi</t>
  </si>
  <si>
    <t>mešan</t>
  </si>
  <si>
    <t>javna kanalizacija</t>
  </si>
  <si>
    <t>Hudinja</t>
  </si>
  <si>
    <t>NE</t>
  </si>
  <si>
    <t>Čistilna naprava Škofja vas je čistilna naprava z zmogljivostjo 4000 PE. Naprava je biološka čistilna naprava z razpršenimi flokuli aktivnega blata. 
Tehnologija čiščenja obsega: 
- črpanje neočiščene odpadne vode, 
- mehansko predčiščenje, 
- biološko čiščenje z nadaljno eliminacijo fosforja in dušika, 
- zgoščevanje blata.</t>
  </si>
  <si>
    <t xml:space="preserve">V procesu mehanskega čiščenja se iz surove odpadne vode odstranijo odpadki, ki se odlagajo v kontejnerje. V peskolovu se izloča pesek, ki se odlaga v kontejner. Biološko čiščenje z aktivnim blatom temelji na zaporedju anaerobne, anoksične, oksične cone ter anoksične regeneracije povratnega blata. Tak sistem ne omogoča le odstranjevanje organskih snovi, ampak tudi hkratno eliminacijo fosforja in denitrifikacijo. Popolna ločitev anaerobne, anoksične in oksične cone omogoča razporeditev v obliki ločenih zaporednih bazenov.
Aktivno blato se iz naknadnih usedalnikov vrača v anaerobno cono šele po denitrifikaciji nitrita in nitrata, kar se doseže z namestitvijo anoksičnih regeneracijskih con - bazenov za povratno blato. Odvečno blato iz končnega usedalnika se periodično odvaja in zbira v gravitacijskem zgoščevalniku. Po krajšem času zgoščevanja se blato prečrpa v prezračevalni bazen za odvečno blato, v katerem se zgosti. Blato se iz bazena odvečnega blata transportira s cisternami na ČN Celje, kjer se dehidrira na centrifugah.
</t>
  </si>
  <si>
    <t>Črpališče - 1 bazen (27 m3), peskolov - 1 bazen (2 m3), anoksični bazen za regeneracijo - 1 bazen (61 m3), anaerobni bazen - 1 bazen (135 m3), anoksični bazen  - 1 bazen (217 m3), oksični bazen - 1 bazen (568 m3), končni usedalnik - 2 bazen (342 m3), zgoščevalnik za blato  - 1 bazen (107 m3), zbiralnik za blato - 1 bazen (127 m3), zbiralnik za izpiralno vodo - 1 bazen (23 m3).</t>
  </si>
  <si>
    <t>Naprava ni bila rekonstruirana.</t>
  </si>
  <si>
    <t xml:space="preserve">Priključena naselja in deli naselij: Arclin, Vojnik, Škofja vas, Zadobrova, Ljubečna, Višnja vas.  </t>
  </si>
  <si>
    <t>ISO 10523:2008</t>
  </si>
  <si>
    <t>da</t>
  </si>
  <si>
    <t>SIST ISO 11923:1998 modificiran</t>
  </si>
  <si>
    <t>SIST ISO 5664:1996</t>
  </si>
  <si>
    <t>ISO 15705:2002</t>
  </si>
  <si>
    <t>ISO 5815-1:2003</t>
  </si>
  <si>
    <t>0,04</t>
  </si>
  <si>
    <t>0,08</t>
  </si>
  <si>
    <t>SIST EN ISO 6878:2004 poglavje 7, modificirano</t>
  </si>
  <si>
    <t>SIST EN 25663:1996, SIST EN ISO 10304-1:2009</t>
  </si>
  <si>
    <t>0,25</t>
  </si>
  <si>
    <t>0,5</t>
  </si>
  <si>
    <t>SIST EN ISO 10304-1:2009</t>
  </si>
  <si>
    <t>0,06</t>
  </si>
  <si>
    <t>0,12</t>
  </si>
  <si>
    <t>SIST EN 25663:1996</t>
  </si>
  <si>
    <t>0,05</t>
  </si>
  <si>
    <t>0,1</t>
  </si>
  <si>
    <t>DIN 38409-H9-2 :1980</t>
  </si>
  <si>
    <t>Odpadno vodo smo na čistilni napravi vzorčili na dotoku in na iztoku. Datum in čas odvzemov je razviden iz poglavja št. 8 Podatki o meritvah…. (list Poročilo 6).</t>
  </si>
  <si>
    <t>26.01.15</t>
  </si>
  <si>
    <t>LOD</t>
  </si>
  <si>
    <t>04.03.15</t>
  </si>
  <si>
    <t>16.03.15</t>
  </si>
  <si>
    <t>02.04.15</t>
  </si>
  <si>
    <t>23.04.15</t>
  </si>
  <si>
    <t>05.05.15</t>
  </si>
  <si>
    <t>30.06.15</t>
  </si>
  <si>
    <t>03.08.15</t>
  </si>
  <si>
    <t>12.08.15</t>
  </si>
  <si>
    <t>30.09.15</t>
  </si>
  <si>
    <t>26.10.15</t>
  </si>
  <si>
    <t>09.12.15</t>
  </si>
  <si>
    <t>ne</t>
  </si>
  <si>
    <r>
      <t>BPK</t>
    </r>
    <r>
      <rPr>
        <vertAlign val="subscript"/>
        <sz val="10"/>
        <rFont val="Arial"/>
        <family val="2"/>
      </rPr>
      <t>5</t>
    </r>
    <r>
      <rPr>
        <sz val="10"/>
        <rFont val="Arial"/>
        <family val="2"/>
      </rPr>
      <t xml:space="preserve">  (mg/l)</t>
    </r>
  </si>
  <si>
    <t>Emisije snovi ali toplote v posamezni meritvi ne presegajo predpisanih mejnih vrednosti odpadnih vod.</t>
  </si>
  <si>
    <t>Čistilna naprava ne obremenjuje okolja čezmerno, saj:
- od celotnega števila zaporednih meritev več kot 20% izmerjenih vrednosti katerega koli parametra ne presega predpisanih mejnih vrednosti odpadnih vod,
- nobena od izmerjenih vrednosti katerega koli parametra ne presega mejno vrednost za več kot 100% in
- letna povprečna vrednost učinkov čiščenja ni manjša od mejnih vrednosti za letne povprečne učinke čiščenja.</t>
  </si>
  <si>
    <t>Uporabljena zakonodaja za oceno:
- Pravilnik o prvih meritvah in obratovalnem monitoringu odpadnih voda (Uradni list RS, št. 94/14),
- Uredba o emisiji snovi in toplote pri odvajanju odpadnih voda v vode in javno kanalizacijo (Uradni list RS, št. 64/12, 64/14),
- Uredba o emisiji snovi pri odvajanju odpadne vode iz komunalnih čistilnih naprav - 5. člen (Uradni list RS, št. 45/07, 63/09, 105/10)
- Okoljevarstveno dovoljenje št.: 35441-71/2012-4, z dne 5.5.2014.</t>
  </si>
  <si>
    <t>Gauss-Krugerjeve koordinate merilnih mest na dotoku in iztoku poenotene z OVD</t>
  </si>
  <si>
    <t>5 OVD</t>
  </si>
  <si>
    <r>
      <rPr>
        <sz val="10"/>
        <rFont val="Arial CE"/>
        <family val="0"/>
      </rPr>
      <t>OPOMBA 1: Pri meritvah z dne 26.01.2015, 4.03.2015, 16.03.2015 in 2.04.2015 je bila temperatura odpadne vode na iztoku iz aeracijskega bazena nižja od 12 °C, zato v skladu z določili Uredbe o emisiji snovi pri odvajanju odpadne vode iz komunalnih čistilnih naprav (UL RS št. 45/07,63/09, 105/10) mejna vrednost za amonijev dušik pri teh meritvah ni bila upoštevana.</t>
    </r>
    <r>
      <rPr>
        <sz val="10"/>
        <color indexed="10"/>
        <rFont val="Arial CE"/>
        <family val="0"/>
      </rPr>
      <t xml:space="preserve">
</t>
    </r>
    <r>
      <rPr>
        <sz val="10"/>
        <rFont val="Arial CE"/>
        <family val="0"/>
      </rPr>
      <t>OPOMBA 2:  Pri vzorčenju z dne 05.05.2015 ne podajamo meritev pretoka zaradi prekinitve napajanja merilnika v času vzorčenja. 
OPOMBA 3: Pri meritvah z dne 30.6.2015 ne podajamo kontinuirnih meritev temperature in pH-vrednosti na iztoku iz čistilne naprave, zaradi težav s prenosom podatkov.</t>
    </r>
    <r>
      <rPr>
        <sz val="10"/>
        <color indexed="10"/>
        <rFont val="Arial CE"/>
        <family val="0"/>
      </rPr>
      <t xml:space="preserve">
</t>
    </r>
  </si>
  <si>
    <t>Na podlagi sklenjene pogodbe z upravljavcem čistilne naprave je bil obseg meritev večji kot je za čistilne naprave z zmogljivostjo =&gt; 2.000 &lt; 10.000 populacijskih ekvivalentov določeno s Pravilnikom o prvih meritvah in obratovalnem monitoringu odpadnih voda (Uradni l. RS št. 94/14) in izdanem Okoljevarstvenim dovoljenjem št.: 35441-71/2012-4, z dne 5.05.2014.
Na zahtevo upravljavca čistilne naprave smo izvajali povečan obseg parametrov,                                                                                                                                                                                                                                                                                                                                                                                                                                                                                                                                                                                                                                                                                                                                                                                                                                                                                                                                                                       kot je to zahtevano v Uredbi o emisiji snovi pri odvajanju odpadne vode iz komunalnih čistilnih
naprav (Ur.l RS št.: 45/07, 63/09, 105/10) in izdanem Okoljevarstvenim dovoljenjem št.: 35441-71/2012-4, z dne 5.05.2014.</t>
  </si>
  <si>
    <t xml:space="preserve">
OPOMBA 1: Na zahtevo upravljavca čistilne naprave smo namesto potrebnih štirih vzorčenj kot to narekuje Pravilnik o prvih meritvah in obratovalnem monitoringu odpadnih voda (Uradni l. RS št. 94/14) - priloga 1 in izdano Okoljevarstvenim dovoljenjem št.: 35441-71/2012-4, z dne 5.05.2014, izvedli 12 meritev, s časom vzorčenja 24 ur.</t>
  </si>
  <si>
    <t xml:space="preserve">
V skladu z 3. odstavkom 16. člena Pravilnika o prvih meritvah in obratovalnem monitoringu odpadnih voda (Uradni l. RS št. 94/14) smo monitoring izvajali brez upoštevanja zadrževalnega časa, ker smo s petdnevnimi vzporednimi meritvami ugotovili, da zadrževalni čas nima vpliva na izračun učinka čiščenja. </t>
  </si>
  <si>
    <t>Priloga 1: Shema tehnološkega postopka ČN Škofja vas</t>
  </si>
  <si>
    <t xml:space="preserve">Priloga 2: tehnološka shema procesa </t>
  </si>
  <si>
    <t>11. Pooblastilo za posredovanje elektronske oblike poročila na ARSO</t>
  </si>
  <si>
    <t>Poročilo o obratovalnem monitoringu odpadnih voda za KOMUNALNO ČISTILNO NAPRAVO ŠKOFJA VAS za leto 2015.</t>
  </si>
  <si>
    <t>27.05.15</t>
  </si>
  <si>
    <t>-8</t>
  </si>
  <si>
    <t>VODOVOD - KANALIZACIJA d.o.o.</t>
  </si>
  <si>
    <t>03 42 77 650</t>
  </si>
  <si>
    <t>03 42 77 654</t>
  </si>
  <si>
    <t>Vesna Terbovc</t>
  </si>
  <si>
    <t>3b 46 00 bd</t>
  </si>
  <si>
    <t>Lava 2a</t>
  </si>
  <si>
    <t>Celju</t>
  </si>
  <si>
    <t>Priključene industrijske naprave: JZ Psihiatrična bolnišnica Vojnik, Špesov dom Vojnik. Delež onesnaževalcev (nad 4.000 m3 letno): 5,45 % ali 30.815 m3.</t>
  </si>
  <si>
    <t>DA</t>
  </si>
  <si>
    <t>Glede na dejstvo, da se odvečno blato odvaža na ČN Celje, pojasnila ne podajamo.</t>
  </si>
  <si>
    <t>ČN CELJE</t>
  </si>
  <si>
    <t>Date / Datum</t>
  </si>
  <si>
    <t>Day / Dan</t>
  </si>
  <si>
    <t>Q dnevni</t>
  </si>
  <si>
    <t>Type / Vrsta</t>
  </si>
  <si>
    <t>Online /                 On-line</t>
  </si>
  <si>
    <t>Unit / Enota</t>
  </si>
  <si>
    <t>m³/dan</t>
  </si>
  <si>
    <t>m3/mesec</t>
  </si>
  <si>
    <t>m3/d</t>
  </si>
  <si>
    <t>m3/teden</t>
  </si>
  <si>
    <t>Number / Številka</t>
  </si>
  <si>
    <t>sum</t>
  </si>
  <si>
    <t>teden</t>
  </si>
  <si>
    <t>povpr.</t>
  </si>
  <si>
    <t>min.</t>
  </si>
  <si>
    <t>max.</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</si>
</sst>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
    <numFmt numFmtId="173" formatCode="0.000"/>
    <numFmt numFmtId="174" formatCode="0_ ;[Red]\-0\ "/>
    <numFmt numFmtId="175" formatCode="0000"/>
    <numFmt numFmtId="176" formatCode="dd/mm/yy"/>
    <numFmt numFmtId="177" formatCode="0.0_ ;[Red]\-0.0\ "/>
    <numFmt numFmtId="178" formatCode="0.0000"/>
    <numFmt numFmtId="179" formatCode="_(&quot;$&quot;* #,##0.00_);_(&quot;$&quot;* \(#,##0.00\);_(&quot;$&quot;* &quot;-&quot;??_);_(@_)"/>
    <numFmt numFmtId="180" formatCode="_(&quot;$&quot;* #,##0_);_(&quot;$&quot;* \(#,##0\);_(&quot;$&quot;* &quot;-&quot;_);_(@_)"/>
    <numFmt numFmtId="181" formatCode="_(* #,##0.00_);_(* \(#,##0.00\);_(* &quot;-&quot;??_);_(@_)"/>
    <numFmt numFmtId="182" formatCode="_(* #,##0_);_(* \(#,##0\);_(* &quot;-&quot;_);_(@_)"/>
    <numFmt numFmtId="183" formatCode="yyyy"/>
    <numFmt numFmtId="184" formatCode="0.00_ ;[Red]\-0.00\ "/>
    <numFmt numFmtId="185" formatCode="0000000"/>
    <numFmt numFmtId="186" formatCode="00000000"/>
    <numFmt numFmtId="187" formatCode="000000000"/>
    <numFmt numFmtId="188" formatCode="0.00000"/>
    <numFmt numFmtId="189" formatCode="dd\-mmm\-yy"/>
    <numFmt numFmtId="190" formatCode="[$-424]d\.\ mmmm\ yyyy"/>
    <numFmt numFmtId="191" formatCode="0.0%"/>
    <numFmt numFmtId="192" formatCode="_-* #,##0\ _€_-;\-* #,##0\ _€_-;_-* &quot;-&quot;??\ _€_-;_-@_-"/>
    <numFmt numFmtId="193" formatCode="ddd"/>
    <numFmt numFmtId="194" formatCode="#,##0.000"/>
  </numFmts>
  <fonts count="109">
    <font>
      <sz val="10"/>
      <name val="Arial CE"/>
      <family val="0"/>
    </font>
    <font>
      <b/>
      <sz val="12"/>
      <name val="Arial CE"/>
      <family val="2"/>
    </font>
    <font>
      <b/>
      <sz val="10"/>
      <name val="Arial CE"/>
      <family val="2"/>
    </font>
    <font>
      <b/>
      <sz val="14"/>
      <name val="Arial CE"/>
      <family val="2"/>
    </font>
    <font>
      <sz val="10"/>
      <name val="Arial"/>
      <family val="2"/>
    </font>
    <font>
      <b/>
      <sz val="10"/>
      <name val="Arial"/>
      <family val="2"/>
    </font>
    <font>
      <b/>
      <sz val="12"/>
      <name val="Times New Roman CE"/>
      <family val="1"/>
    </font>
    <font>
      <sz val="10"/>
      <name val="Times New Roman CE"/>
      <family val="1"/>
    </font>
    <font>
      <b/>
      <sz val="11"/>
      <name val="Times New Roman CE"/>
      <family val="1"/>
    </font>
    <font>
      <b/>
      <sz val="10"/>
      <name val="Times New Roman CE"/>
      <family val="1"/>
    </font>
    <font>
      <vertAlign val="superscript"/>
      <sz val="10"/>
      <name val="Arial"/>
      <family val="2"/>
    </font>
    <font>
      <b/>
      <vertAlign val="subscript"/>
      <sz val="10"/>
      <name val="Arial"/>
      <family val="2"/>
    </font>
    <font>
      <b/>
      <vertAlign val="superscript"/>
      <sz val="10"/>
      <name val="Arial"/>
      <family val="2"/>
    </font>
    <font>
      <u val="single"/>
      <sz val="10"/>
      <color indexed="12"/>
      <name val="Arial CE"/>
      <family val="0"/>
    </font>
    <font>
      <b/>
      <vertAlign val="subscript"/>
      <sz val="12"/>
      <name val="Arial CE"/>
      <family val="2"/>
    </font>
    <font>
      <u val="single"/>
      <sz val="7.5"/>
      <color indexed="12"/>
      <name val="Arial"/>
      <family val="2"/>
    </font>
    <font>
      <sz val="12"/>
      <name val="Arial CE"/>
      <family val="0"/>
    </font>
    <font>
      <sz val="12"/>
      <name val="Times New Roman CE"/>
      <family val="1"/>
    </font>
    <font>
      <b/>
      <sz val="12"/>
      <color indexed="12"/>
      <name val="Tahoma"/>
      <family val="2"/>
    </font>
    <font>
      <b/>
      <sz val="12"/>
      <color indexed="10"/>
      <name val="Arial CE"/>
      <family val="2"/>
    </font>
    <font>
      <b/>
      <sz val="10"/>
      <color indexed="48"/>
      <name val="Tahoma"/>
      <family val="2"/>
    </font>
    <font>
      <b/>
      <sz val="10"/>
      <color indexed="10"/>
      <name val="Tahoma"/>
      <family val="2"/>
    </font>
    <font>
      <b/>
      <sz val="10"/>
      <color indexed="12"/>
      <name val="Tahoma"/>
      <family val="2"/>
    </font>
    <font>
      <sz val="10"/>
      <color indexed="12"/>
      <name val="Tahoma"/>
      <family val="2"/>
    </font>
    <font>
      <b/>
      <vertAlign val="superscript"/>
      <sz val="10"/>
      <color indexed="12"/>
      <name val="Tahoma"/>
      <family val="2"/>
    </font>
    <font>
      <sz val="9"/>
      <name val="Arial"/>
      <family val="2"/>
    </font>
    <font>
      <b/>
      <sz val="8"/>
      <name val="Arial"/>
      <family val="2"/>
    </font>
    <font>
      <b/>
      <sz val="11"/>
      <color indexed="10"/>
      <name val="Arial CE"/>
      <family val="2"/>
    </font>
    <font>
      <b/>
      <sz val="12"/>
      <color indexed="10"/>
      <name val="Arial"/>
      <family val="2"/>
    </font>
    <font>
      <b/>
      <sz val="12"/>
      <color indexed="17"/>
      <name val="Arial"/>
      <family val="2"/>
    </font>
    <font>
      <b/>
      <sz val="10"/>
      <color indexed="10"/>
      <name val="Arial CE"/>
      <family val="2"/>
    </font>
    <font>
      <u val="single"/>
      <sz val="10"/>
      <color indexed="36"/>
      <name val="Arial"/>
      <family val="2"/>
    </font>
    <font>
      <b/>
      <sz val="14"/>
      <name val="Times New Roman"/>
      <family val="1"/>
    </font>
    <font>
      <sz val="14"/>
      <name val="Arial"/>
      <family val="2"/>
    </font>
    <font>
      <sz val="16"/>
      <name val="Times New Roman"/>
      <family val="1"/>
    </font>
    <font>
      <b/>
      <sz val="12"/>
      <name val="Times New Roman"/>
      <family val="1"/>
    </font>
    <font>
      <sz val="12"/>
      <name val="Times New Roman"/>
      <family val="1"/>
    </font>
    <font>
      <b/>
      <sz val="8"/>
      <name val="Tahoma"/>
      <family val="2"/>
    </font>
    <font>
      <sz val="8"/>
      <name val="Arial CE"/>
      <family val="0"/>
    </font>
    <font>
      <b/>
      <sz val="12"/>
      <color indexed="10"/>
      <name val="Times New Roman"/>
      <family val="1"/>
    </font>
    <font>
      <vertAlign val="subscript"/>
      <sz val="10"/>
      <name val="Arial"/>
      <family val="2"/>
    </font>
    <font>
      <b/>
      <sz val="9"/>
      <name val="Tahoma"/>
      <family val="2"/>
    </font>
    <font>
      <sz val="10"/>
      <color indexed="8"/>
      <name val="MS Sans Serif"/>
      <family val="2"/>
    </font>
    <font>
      <b/>
      <sz val="10"/>
      <color indexed="10"/>
      <name val="Arial"/>
      <family val="2"/>
    </font>
    <font>
      <sz val="11"/>
      <name val="Times New Roman CE"/>
      <family val="0"/>
    </font>
    <font>
      <vertAlign val="superscript"/>
      <sz val="11"/>
      <name val="Times New Roman CE"/>
      <family val="0"/>
    </font>
    <font>
      <sz val="11"/>
      <name val="Times New Roman"/>
      <family val="1"/>
    </font>
    <font>
      <b/>
      <sz val="9"/>
      <color indexed="12"/>
      <name val="Tahoma"/>
      <family val="2"/>
    </font>
    <font>
      <sz val="10"/>
      <color indexed="8"/>
      <name val="Arial"/>
      <family val="2"/>
    </font>
    <font>
      <sz val="11"/>
      <color indexed="8"/>
      <name val="Calibri"/>
      <family val="2"/>
    </font>
    <font>
      <u val="single"/>
      <sz val="10"/>
      <name val="Arial"/>
      <family val="2"/>
    </font>
    <font>
      <b/>
      <u val="single"/>
      <sz val="10"/>
      <name val="Arial"/>
      <family val="2"/>
    </font>
    <font>
      <b/>
      <u val="single"/>
      <sz val="8"/>
      <name val="Arial CE"/>
      <family val="0"/>
    </font>
    <font>
      <sz val="12"/>
      <name val="Arial Narrow"/>
      <family val="2"/>
    </font>
    <font>
      <sz val="10"/>
      <color indexed="10"/>
      <name val="Arial CE"/>
      <family val="0"/>
    </font>
    <font>
      <b/>
      <sz val="12"/>
      <name val="Arial"/>
      <family val="2"/>
    </font>
    <font>
      <sz val="8"/>
      <name val="Arial"/>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0"/>
      <color indexed="30"/>
      <name val="Arial"/>
      <family val="2"/>
    </font>
    <font>
      <sz val="10"/>
      <color indexed="30"/>
      <name val="Arial CE"/>
      <family val="0"/>
    </font>
    <font>
      <sz val="10"/>
      <color indexed="10"/>
      <name val="Arial"/>
      <family val="2"/>
    </font>
    <font>
      <sz val="12"/>
      <color indexed="10"/>
      <name val="Arial Narrow"/>
      <family val="2"/>
    </font>
    <font>
      <sz val="10"/>
      <color indexed="8"/>
      <name val="Times New Roman"/>
      <family val="2"/>
    </font>
    <font>
      <sz val="10"/>
      <color indexed="8"/>
      <name val="Arial CE"/>
      <family val="0"/>
    </font>
    <font>
      <sz val="10"/>
      <color indexed="9"/>
      <name val="Arial CE"/>
      <family val="0"/>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0"/>
      <color rgb="FFFF0000"/>
      <name val="Arial CE"/>
      <family val="0"/>
    </font>
    <font>
      <sz val="10"/>
      <color rgb="FF0070C0"/>
      <name val="Arial"/>
      <family val="2"/>
    </font>
    <font>
      <b/>
      <sz val="11"/>
      <color rgb="FF000000"/>
      <name val="Calibri"/>
      <family val="2"/>
    </font>
    <font>
      <sz val="11"/>
      <color rgb="FF000000"/>
      <name val="Calibri"/>
      <family val="2"/>
    </font>
    <font>
      <sz val="10"/>
      <color rgb="FF0070C0"/>
      <name val="Arial CE"/>
      <family val="0"/>
    </font>
    <font>
      <sz val="10"/>
      <color rgb="FFFF0000"/>
      <name val="Arial"/>
      <family val="2"/>
    </font>
    <font>
      <sz val="12"/>
      <color rgb="FFFF0000"/>
      <name val="Arial Narrow"/>
      <family val="2"/>
    </font>
    <font>
      <sz val="10"/>
      <color theme="1"/>
      <name val="Times New Roman"/>
      <family val="2"/>
    </font>
    <font>
      <sz val="10"/>
      <color theme="1"/>
      <name val="Arial CE"/>
      <family val="0"/>
    </font>
    <font>
      <sz val="10"/>
      <color theme="0"/>
      <name val="Arial CE"/>
      <family val="0"/>
    </font>
    <font>
      <b/>
      <sz val="8"/>
      <name val="Arial CE"/>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solid">
        <fgColor rgb="FF0070C0"/>
        <bgColor indexed="64"/>
      </patternFill>
    </fill>
    <fill>
      <patternFill patternType="solid">
        <fgColor theme="0" tint="-0.24997000396251678"/>
        <bgColor indexed="64"/>
      </patternFill>
    </fill>
    <fill>
      <patternFill patternType="solid">
        <fgColor indexed="22"/>
        <bgColor indexed="64"/>
      </patternFill>
    </fill>
    <fill>
      <patternFill patternType="solid">
        <fgColor rgb="FFC0C0C0"/>
        <bgColor indexed="64"/>
      </patternFill>
    </fill>
    <fill>
      <patternFill patternType="solid">
        <fgColor rgb="FFFFFFFF"/>
        <bgColor indexed="64"/>
      </patternFill>
    </fill>
    <fill>
      <patternFill patternType="solid">
        <fgColor theme="0"/>
        <bgColor indexed="64"/>
      </patternFill>
    </fill>
    <fill>
      <patternFill patternType="solid">
        <fgColor theme="0" tint="-0.24993999302387238"/>
        <bgColor indexed="64"/>
      </patternFill>
    </fill>
    <fill>
      <patternFill patternType="solid">
        <fgColor indexed="9"/>
        <bgColor indexed="64"/>
      </patternFill>
    </fill>
  </fills>
  <borders count="82">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medium"/>
      <right style="medium"/>
      <top>
        <color indexed="63"/>
      </top>
      <bottom>
        <color indexed="63"/>
      </bottom>
    </border>
    <border>
      <left style="medium"/>
      <right style="medium"/>
      <top>
        <color indexed="63"/>
      </top>
      <bottom style="double"/>
    </border>
    <border>
      <left>
        <color indexed="63"/>
      </left>
      <right>
        <color indexed="63"/>
      </right>
      <top>
        <color indexed="63"/>
      </top>
      <bottom style="double"/>
    </border>
    <border>
      <left style="thin"/>
      <right style="thin"/>
      <top style="thin"/>
      <bottom style="double"/>
    </border>
    <border>
      <left style="medium"/>
      <right style="medium"/>
      <top>
        <color indexed="63"/>
      </top>
      <bottom style="medium"/>
    </border>
    <border>
      <left style="medium"/>
      <right style="medium"/>
      <top style="thin"/>
      <bottom style="medium"/>
    </border>
    <border>
      <left style="medium"/>
      <right style="medium"/>
      <top style="thin"/>
      <bottom>
        <color indexed="63"/>
      </bottom>
    </border>
    <border>
      <left style="medium"/>
      <right style="medium"/>
      <top>
        <color indexed="63"/>
      </top>
      <bottom style="thin"/>
    </border>
    <border>
      <left>
        <color indexed="63"/>
      </left>
      <right>
        <color indexed="63"/>
      </right>
      <top>
        <color indexed="63"/>
      </top>
      <bottom style="thin"/>
    </border>
    <border>
      <left style="medium"/>
      <right style="medium"/>
      <top style="medium"/>
      <bottom style="thin"/>
    </border>
    <border>
      <left>
        <color indexed="63"/>
      </left>
      <right>
        <color indexed="63"/>
      </right>
      <top style="thin"/>
      <bottom style="medium"/>
    </border>
    <border>
      <left style="thin"/>
      <right style="thin"/>
      <top style="thin"/>
      <bottom style="medium"/>
    </border>
    <border>
      <left style="medium"/>
      <right style="medium"/>
      <top style="thin"/>
      <bottom style="thin"/>
    </border>
    <border>
      <left style="medium"/>
      <right>
        <color indexed="63"/>
      </right>
      <top>
        <color indexed="63"/>
      </top>
      <bottom>
        <color indexed="63"/>
      </bottom>
    </border>
    <border>
      <left style="medium"/>
      <right>
        <color indexed="63"/>
      </right>
      <top style="medium"/>
      <bottom style="medium"/>
    </border>
    <border>
      <left style="medium"/>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style="medium"/>
    </border>
    <border>
      <left style="thin"/>
      <right>
        <color indexed="63"/>
      </right>
      <top style="medium"/>
      <bottom>
        <color indexed="63"/>
      </bottom>
    </border>
    <border>
      <left style="thin"/>
      <right>
        <color indexed="63"/>
      </right>
      <top style="medium"/>
      <bottom style="medium"/>
    </border>
    <border>
      <left style="medium"/>
      <right>
        <color indexed="63"/>
      </right>
      <top>
        <color indexed="63"/>
      </top>
      <bottom style="medium"/>
    </border>
    <border>
      <left>
        <color indexed="63"/>
      </left>
      <right style="thin"/>
      <top style="medium"/>
      <bottom style="medium"/>
    </border>
    <border>
      <left style="thin"/>
      <right style="thin"/>
      <top>
        <color indexed="63"/>
      </top>
      <bottom style="thin"/>
    </border>
    <border>
      <left style="medium"/>
      <right style="medium"/>
      <top style="medium"/>
      <bottom style="medium"/>
    </border>
    <border>
      <left style="medium"/>
      <right style="medium"/>
      <top style="double"/>
      <bottom>
        <color indexed="63"/>
      </bottom>
    </border>
    <border>
      <left style="medium"/>
      <right>
        <color indexed="63"/>
      </right>
      <top style="medium"/>
      <bottom style="double"/>
    </border>
    <border>
      <left>
        <color indexed="63"/>
      </left>
      <right style="medium"/>
      <top style="medium"/>
      <bottom style="double"/>
    </border>
    <border>
      <left style="medium"/>
      <right>
        <color indexed="63"/>
      </right>
      <top style="thin"/>
      <bottom style="medium"/>
    </border>
    <border>
      <left>
        <color indexed="63"/>
      </left>
      <right>
        <color indexed="63"/>
      </right>
      <top>
        <color indexed="63"/>
      </top>
      <bottom style="medium"/>
    </border>
    <border>
      <left style="thin"/>
      <right style="thin"/>
      <top style="medium"/>
      <bottom style="thin"/>
    </border>
    <border>
      <left style="thin"/>
      <right style="thin"/>
      <top>
        <color indexed="63"/>
      </top>
      <bottom style="medium"/>
    </border>
    <border>
      <left style="thin"/>
      <right style="thin"/>
      <top style="double"/>
      <bottom style="thin"/>
    </border>
    <border>
      <left style="thin"/>
      <right style="thin"/>
      <top style="double"/>
      <bottom>
        <color indexed="63"/>
      </bottom>
    </border>
    <border>
      <left>
        <color indexed="63"/>
      </left>
      <right style="thin"/>
      <top style="thin"/>
      <bottom>
        <color indexed="63"/>
      </bottom>
    </border>
    <border>
      <left>
        <color indexed="63"/>
      </left>
      <right>
        <color indexed="63"/>
      </right>
      <top style="thin"/>
      <bottom>
        <color indexed="63"/>
      </bottom>
    </border>
    <border>
      <left style="medium"/>
      <right>
        <color indexed="63"/>
      </right>
      <top style="thin"/>
      <bottom style="thin"/>
    </border>
    <border>
      <left style="medium"/>
      <right style="thin"/>
      <top style="thin"/>
      <bottom style="thin"/>
    </border>
    <border>
      <left style="thin"/>
      <right style="thin"/>
      <top style="thin"/>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rgb="FF000000"/>
      </left>
      <right style="thin">
        <color rgb="FF000000"/>
      </right>
      <top style="thin">
        <color rgb="FF000000"/>
      </top>
      <bottom style="thin">
        <color rgb="FF000000"/>
      </bottom>
    </border>
    <border>
      <left style="thin">
        <color indexed="22"/>
      </left>
      <right style="thin">
        <color indexed="22"/>
      </right>
      <top>
        <color indexed="63"/>
      </top>
      <bottom style="thin">
        <color indexed="22"/>
      </bottom>
    </border>
    <border>
      <left style="medium"/>
      <right style="thin"/>
      <top style="double"/>
      <bottom style="double"/>
    </border>
    <border>
      <left style="thin"/>
      <right style="thin"/>
      <top style="double"/>
      <bottom style="double"/>
    </border>
    <border>
      <left style="thin"/>
      <right style="medium"/>
      <top style="double"/>
      <bottom style="double"/>
    </border>
    <border>
      <left style="medium"/>
      <right>
        <color indexed="63"/>
      </right>
      <top>
        <color indexed="63"/>
      </top>
      <bottom style="thin"/>
    </border>
    <border>
      <left style="thin"/>
      <right style="medium"/>
      <top>
        <color indexed="63"/>
      </top>
      <bottom style="thin"/>
    </border>
    <border>
      <left>
        <color indexed="63"/>
      </left>
      <right style="thin"/>
      <top>
        <color indexed="63"/>
      </top>
      <bottom style="thin"/>
    </border>
    <border>
      <left>
        <color indexed="63"/>
      </left>
      <right style="thin"/>
      <top style="thin"/>
      <bottom style="thin"/>
    </border>
    <border>
      <left style="thin"/>
      <right style="medium"/>
      <top style="thin"/>
      <bottom style="thin"/>
    </border>
    <border>
      <left style="medium"/>
      <right>
        <color indexed="63"/>
      </right>
      <top style="thin"/>
      <bottom>
        <color indexed="63"/>
      </bottom>
    </border>
    <border>
      <left style="thin"/>
      <right style="medium"/>
      <top>
        <color indexed="63"/>
      </top>
      <bottom>
        <color indexed="63"/>
      </bottom>
    </border>
    <border>
      <left style="thin"/>
      <right style="thin"/>
      <top style="thin"/>
      <bottom>
        <color indexed="63"/>
      </bottom>
    </border>
    <border>
      <left style="thin"/>
      <right style="medium"/>
      <top style="thin"/>
      <bottom>
        <color indexed="63"/>
      </bottom>
    </border>
    <border>
      <left style="thin"/>
      <right style="medium"/>
      <top style="thin"/>
      <bottom style="medium"/>
    </border>
    <border>
      <left>
        <color indexed="63"/>
      </left>
      <right style="thin"/>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right style="medium"/>
      <top style="medium"/>
      <bottom/>
    </border>
    <border>
      <left style="medium"/>
      <right style="thin"/>
      <top/>
      <bottom/>
    </border>
    <border>
      <left>
        <color indexed="63"/>
      </left>
      <right style="thin"/>
      <top>
        <color indexed="63"/>
      </top>
      <bottom>
        <color indexed="63"/>
      </bottom>
    </border>
    <border>
      <left style="thin"/>
      <right style="thin"/>
      <top>
        <color indexed="63"/>
      </top>
      <bottom>
        <color indexed="63"/>
      </bottom>
    </border>
    <border>
      <left/>
      <right style="medium"/>
      <top/>
      <bottom/>
    </border>
    <border>
      <left style="medium">
        <color indexed="8"/>
      </left>
      <right>
        <color indexed="63"/>
      </right>
      <top style="medium">
        <color indexed="8"/>
      </top>
      <bottom>
        <color indexed="63"/>
      </bottom>
    </border>
    <border>
      <left style="medium">
        <color indexed="8"/>
      </left>
      <right>
        <color indexed="63"/>
      </right>
      <top>
        <color indexed="63"/>
      </top>
      <bottom>
        <color indexed="63"/>
      </bottom>
    </border>
    <border>
      <left/>
      <right style="medium"/>
      <top/>
      <bottom style="medium"/>
    </border>
    <border>
      <left>
        <color indexed="63"/>
      </left>
      <right>
        <color indexed="63"/>
      </right>
      <top style="medium"/>
      <bottom style="double"/>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3" fillId="20" borderId="0" applyNumberFormat="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84" fillId="21" borderId="1" applyNumberFormat="0" applyAlignment="0" applyProtection="0"/>
    <xf numFmtId="0" fontId="85" fillId="0" borderId="0" applyNumberFormat="0" applyFill="0" applyBorder="0" applyAlignment="0" applyProtection="0"/>
    <xf numFmtId="0" fontId="86" fillId="0" borderId="2" applyNumberFormat="0" applyFill="0" applyAlignment="0" applyProtection="0"/>
    <xf numFmtId="0" fontId="87" fillId="0" borderId="3" applyNumberFormat="0" applyFill="0" applyAlignment="0" applyProtection="0"/>
    <xf numFmtId="0" fontId="88" fillId="0" borderId="4" applyNumberFormat="0" applyFill="0" applyAlignment="0" applyProtection="0"/>
    <xf numFmtId="0" fontId="88"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8" fillId="0" borderId="0">
      <alignment/>
      <protection/>
    </xf>
    <xf numFmtId="0" fontId="48" fillId="0" borderId="0">
      <alignment/>
      <protection/>
    </xf>
    <xf numFmtId="0" fontId="48" fillId="0" borderId="0">
      <alignment/>
      <protection/>
    </xf>
    <xf numFmtId="0" fontId="42"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8" fillId="0" borderId="0">
      <alignment/>
      <protection/>
    </xf>
    <xf numFmtId="0" fontId="89" fillId="22" borderId="0" applyNumberFormat="0" applyBorder="0" applyAlignment="0" applyProtection="0"/>
    <xf numFmtId="0" fontId="42" fillId="0" borderId="0">
      <alignment/>
      <protection/>
    </xf>
    <xf numFmtId="0" fontId="31"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2" fillId="26" borderId="0" applyNumberFormat="0" applyBorder="0" applyAlignment="0" applyProtection="0"/>
    <xf numFmtId="0" fontId="82" fillId="27" borderId="0" applyNumberFormat="0" applyBorder="0" applyAlignment="0" applyProtection="0"/>
    <xf numFmtId="0" fontId="82" fillId="28" borderId="0" applyNumberFormat="0" applyBorder="0" applyAlignment="0" applyProtection="0"/>
    <xf numFmtId="0" fontId="82" fillId="29" borderId="0" applyNumberFormat="0" applyBorder="0" applyAlignment="0" applyProtection="0"/>
    <xf numFmtId="0" fontId="92" fillId="0" borderId="6" applyNumberFormat="0" applyFill="0" applyAlignment="0" applyProtection="0"/>
    <xf numFmtId="0" fontId="93" fillId="30" borderId="7" applyNumberFormat="0" applyAlignment="0" applyProtection="0"/>
    <xf numFmtId="0" fontId="94" fillId="21" borderId="8" applyNumberFormat="0" applyAlignment="0" applyProtection="0"/>
    <xf numFmtId="0" fontId="95" fillId="3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96" fillId="32" borderId="8" applyNumberFormat="0" applyAlignment="0" applyProtection="0"/>
    <xf numFmtId="0" fontId="97" fillId="0" borderId="9" applyNumberFormat="0" applyFill="0" applyAlignment="0" applyProtection="0"/>
  </cellStyleXfs>
  <cellXfs count="491">
    <xf numFmtId="0" fontId="0" fillId="0" borderId="0" xfId="0" applyAlignment="1">
      <alignment/>
    </xf>
    <xf numFmtId="0" fontId="0" fillId="0" borderId="0" xfId="0" applyAlignment="1" applyProtection="1">
      <alignment/>
      <protection/>
    </xf>
    <xf numFmtId="0" fontId="0" fillId="0" borderId="0" xfId="0" applyBorder="1" applyAlignment="1">
      <alignment/>
    </xf>
    <xf numFmtId="0" fontId="5" fillId="0" borderId="0" xfId="47" applyFont="1" applyProtection="1">
      <alignment/>
      <protection locked="0"/>
    </xf>
    <xf numFmtId="0" fontId="5" fillId="0" borderId="0" xfId="47" applyFont="1">
      <alignment/>
      <protection/>
    </xf>
    <xf numFmtId="0" fontId="5" fillId="0" borderId="10" xfId="47" applyFont="1" applyBorder="1" applyAlignment="1">
      <alignment horizontal="center"/>
      <protection/>
    </xf>
    <xf numFmtId="0" fontId="5" fillId="0" borderId="10" xfId="47" applyFont="1" applyBorder="1">
      <alignment/>
      <protection/>
    </xf>
    <xf numFmtId="172" fontId="5" fillId="0" borderId="10" xfId="47" applyNumberFormat="1" applyFont="1" applyBorder="1" applyAlignment="1">
      <alignment horizontal="center"/>
      <protection/>
    </xf>
    <xf numFmtId="1" fontId="5" fillId="0" borderId="10" xfId="47" applyNumberFormat="1" applyFont="1" applyBorder="1" applyAlignment="1">
      <alignment horizontal="center"/>
      <protection/>
    </xf>
    <xf numFmtId="0" fontId="5" fillId="0" borderId="11" xfId="47" applyFont="1" applyBorder="1" applyAlignment="1">
      <alignment horizontal="center"/>
      <protection/>
    </xf>
    <xf numFmtId="0" fontId="5" fillId="0" borderId="11" xfId="47" applyFont="1" applyBorder="1">
      <alignment/>
      <protection/>
    </xf>
    <xf numFmtId="0" fontId="5" fillId="0" borderId="12" xfId="47" applyFont="1" applyBorder="1" applyAlignment="1">
      <alignment horizontal="center"/>
      <protection/>
    </xf>
    <xf numFmtId="0" fontId="5" fillId="0" borderId="13" xfId="47" applyFont="1" applyBorder="1" applyAlignment="1">
      <alignment horizontal="center"/>
      <protection/>
    </xf>
    <xf numFmtId="172" fontId="5" fillId="0" borderId="11" xfId="47" applyNumberFormat="1" applyFont="1" applyBorder="1" applyAlignment="1">
      <alignment horizontal="center"/>
      <protection/>
    </xf>
    <xf numFmtId="1" fontId="5" fillId="0" borderId="11" xfId="47" applyNumberFormat="1" applyFont="1" applyBorder="1" applyAlignment="1">
      <alignment horizontal="center"/>
      <protection/>
    </xf>
    <xf numFmtId="0" fontId="4" fillId="0" borderId="0" xfId="47" applyProtection="1">
      <alignment/>
      <protection locked="0"/>
    </xf>
    <xf numFmtId="0" fontId="4" fillId="0" borderId="0" xfId="47">
      <alignment/>
      <protection/>
    </xf>
    <xf numFmtId="0" fontId="4" fillId="0" borderId="14" xfId="47" applyBorder="1" applyAlignment="1">
      <alignment horizontal="center"/>
      <protection/>
    </xf>
    <xf numFmtId="0" fontId="5" fillId="0" borderId="14" xfId="47" applyFont="1" applyBorder="1" applyAlignment="1">
      <alignment horizontal="center"/>
      <protection/>
    </xf>
    <xf numFmtId="0" fontId="5" fillId="0" borderId="15" xfId="47" applyFont="1" applyBorder="1">
      <alignment/>
      <protection/>
    </xf>
    <xf numFmtId="0" fontId="4" fillId="0" borderId="15" xfId="47" applyBorder="1" applyAlignment="1" applyProtection="1">
      <alignment horizontal="center"/>
      <protection locked="0"/>
    </xf>
    <xf numFmtId="0" fontId="5" fillId="0" borderId="15" xfId="47" applyFont="1" applyBorder="1" applyAlignment="1">
      <alignment horizontal="center"/>
      <protection/>
    </xf>
    <xf numFmtId="0" fontId="5" fillId="0" borderId="16" xfId="47" applyFont="1" applyBorder="1" applyAlignment="1">
      <alignment horizontal="center"/>
      <protection/>
    </xf>
    <xf numFmtId="172" fontId="5" fillId="0" borderId="16" xfId="47" applyNumberFormat="1" applyFont="1" applyBorder="1" applyAlignment="1">
      <alignment horizontal="center"/>
      <protection/>
    </xf>
    <xf numFmtId="1" fontId="5" fillId="0" borderId="16" xfId="47" applyNumberFormat="1" applyFont="1" applyBorder="1" applyAlignment="1">
      <alignment horizontal="center"/>
      <protection/>
    </xf>
    <xf numFmtId="0" fontId="4" fillId="0" borderId="10" xfId="47" applyBorder="1" applyAlignment="1">
      <alignment horizontal="center"/>
      <protection/>
    </xf>
    <xf numFmtId="0" fontId="5" fillId="0" borderId="17" xfId="47" applyFont="1" applyBorder="1">
      <alignment/>
      <protection/>
    </xf>
    <xf numFmtId="0" fontId="4" fillId="0" borderId="17" xfId="47" applyBorder="1" applyAlignment="1" applyProtection="1">
      <alignment horizontal="center"/>
      <protection locked="0"/>
    </xf>
    <xf numFmtId="20" fontId="4" fillId="33" borderId="18" xfId="47" applyNumberFormat="1" applyFill="1" applyBorder="1" applyProtection="1">
      <alignment/>
      <protection locked="0"/>
    </xf>
    <xf numFmtId="0" fontId="5" fillId="0" borderId="17" xfId="47" applyFont="1" applyBorder="1" applyAlignment="1">
      <alignment horizontal="center"/>
      <protection/>
    </xf>
    <xf numFmtId="0" fontId="5" fillId="0" borderId="19" xfId="47" applyFont="1" applyBorder="1" applyAlignment="1">
      <alignment horizontal="center"/>
      <protection/>
    </xf>
    <xf numFmtId="172" fontId="5" fillId="0" borderId="19" xfId="47" applyNumberFormat="1" applyFont="1" applyBorder="1" applyAlignment="1">
      <alignment horizontal="center"/>
      <protection/>
    </xf>
    <xf numFmtId="1" fontId="5" fillId="0" borderId="19" xfId="47" applyNumberFormat="1" applyFont="1" applyBorder="1" applyAlignment="1">
      <alignment horizontal="center"/>
      <protection/>
    </xf>
    <xf numFmtId="20" fontId="4" fillId="33" borderId="20" xfId="47" applyNumberFormat="1" applyFill="1" applyBorder="1" applyProtection="1">
      <alignment/>
      <protection locked="0"/>
    </xf>
    <xf numFmtId="20" fontId="4" fillId="33" borderId="21" xfId="47" applyNumberFormat="1" applyFill="1" applyBorder="1" applyProtection="1">
      <alignment/>
      <protection locked="0"/>
    </xf>
    <xf numFmtId="172" fontId="5" fillId="0" borderId="15" xfId="47" applyNumberFormat="1" applyFont="1" applyBorder="1" applyAlignment="1">
      <alignment horizontal="center"/>
      <protection/>
    </xf>
    <xf numFmtId="1" fontId="5" fillId="0" borderId="15" xfId="47" applyNumberFormat="1" applyFont="1" applyBorder="1" applyAlignment="1">
      <alignment horizontal="center"/>
      <protection/>
    </xf>
    <xf numFmtId="172" fontId="4" fillId="0" borderId="17" xfId="47" applyNumberFormat="1" applyBorder="1" applyAlignment="1">
      <alignment horizontal="center"/>
      <protection/>
    </xf>
    <xf numFmtId="172" fontId="4" fillId="0" borderId="15" xfId="47" applyNumberFormat="1" applyBorder="1" applyAlignment="1">
      <alignment horizontal="center"/>
      <protection/>
    </xf>
    <xf numFmtId="1" fontId="5" fillId="0" borderId="14" xfId="47" applyNumberFormat="1" applyFont="1" applyBorder="1" applyAlignment="1">
      <alignment horizontal="center"/>
      <protection/>
    </xf>
    <xf numFmtId="1" fontId="4" fillId="0" borderId="17" xfId="47" applyNumberFormat="1" applyBorder="1" applyAlignment="1">
      <alignment horizontal="center"/>
      <protection/>
    </xf>
    <xf numFmtId="0" fontId="4" fillId="33" borderId="15" xfId="47" applyFill="1" applyBorder="1" applyAlignment="1" applyProtection="1">
      <alignment horizontal="center"/>
      <protection locked="0"/>
    </xf>
    <xf numFmtId="0" fontId="5" fillId="0" borderId="22" xfId="47" applyFont="1" applyBorder="1">
      <alignment/>
      <protection/>
    </xf>
    <xf numFmtId="1" fontId="4" fillId="0" borderId="22" xfId="47" applyNumberFormat="1" applyBorder="1" applyAlignment="1">
      <alignment horizontal="center"/>
      <protection/>
    </xf>
    <xf numFmtId="1" fontId="4" fillId="0" borderId="14" xfId="47" applyNumberFormat="1" applyBorder="1" applyAlignment="1">
      <alignment horizontal="center"/>
      <protection/>
    </xf>
    <xf numFmtId="0" fontId="4" fillId="0" borderId="0" xfId="47" applyAlignment="1" applyProtection="1">
      <alignment horizontal="center"/>
      <protection locked="0"/>
    </xf>
    <xf numFmtId="0" fontId="5" fillId="0" borderId="0" xfId="47" applyFont="1" applyAlignment="1" applyProtection="1">
      <alignment horizontal="center"/>
      <protection locked="0"/>
    </xf>
    <xf numFmtId="172" fontId="4" fillId="0" borderId="0" xfId="47" applyNumberFormat="1" applyAlignment="1" applyProtection="1">
      <alignment horizontal="center"/>
      <protection locked="0"/>
    </xf>
    <xf numFmtId="1" fontId="4" fillId="0" borderId="0" xfId="47" applyNumberFormat="1" applyAlignment="1" applyProtection="1">
      <alignment horizontal="center"/>
      <protection locked="0"/>
    </xf>
    <xf numFmtId="0" fontId="4" fillId="0" borderId="0" xfId="47" applyAlignment="1">
      <alignment horizontal="center"/>
      <protection/>
    </xf>
    <xf numFmtId="0" fontId="5" fillId="0" borderId="0" xfId="47" applyFont="1" applyAlignment="1">
      <alignment horizontal="center"/>
      <protection/>
    </xf>
    <xf numFmtId="172" fontId="4" fillId="0" borderId="0" xfId="47" applyNumberFormat="1" applyAlignment="1">
      <alignment horizontal="center"/>
      <protection/>
    </xf>
    <xf numFmtId="1" fontId="4" fillId="0" borderId="0" xfId="47" applyNumberFormat="1" applyAlignment="1">
      <alignment horizontal="center"/>
      <protection/>
    </xf>
    <xf numFmtId="0" fontId="4" fillId="0" borderId="0" xfId="54">
      <alignment/>
      <protection/>
    </xf>
    <xf numFmtId="0" fontId="4" fillId="0" borderId="0" xfId="54" applyAlignment="1">
      <alignment horizontal="center"/>
      <protection/>
    </xf>
    <xf numFmtId="0" fontId="0" fillId="0" borderId="0" xfId="0" applyBorder="1" applyAlignment="1">
      <alignment wrapText="1"/>
    </xf>
    <xf numFmtId="0" fontId="2" fillId="0" borderId="0" xfId="0" applyFont="1" applyAlignment="1">
      <alignment/>
    </xf>
    <xf numFmtId="0" fontId="8" fillId="0" borderId="23" xfId="0" applyFont="1" applyBorder="1" applyAlignment="1">
      <alignment/>
    </xf>
    <xf numFmtId="0" fontId="8" fillId="0" borderId="24" xfId="0" applyFont="1" applyBorder="1" applyAlignment="1">
      <alignment/>
    </xf>
    <xf numFmtId="0" fontId="8" fillId="0" borderId="25" xfId="0" applyFont="1" applyBorder="1" applyAlignment="1" applyProtection="1">
      <alignment/>
      <protection/>
    </xf>
    <xf numFmtId="0" fontId="8" fillId="0" borderId="25" xfId="0" applyFont="1" applyBorder="1" applyAlignment="1">
      <alignment/>
    </xf>
    <xf numFmtId="0" fontId="8" fillId="0" borderId="26" xfId="0" applyFont="1" applyBorder="1" applyAlignment="1">
      <alignment wrapText="1"/>
    </xf>
    <xf numFmtId="0" fontId="8" fillId="0" borderId="19" xfId="0" applyFont="1" applyBorder="1" applyAlignment="1">
      <alignment horizontal="right" shrinkToFit="1"/>
    </xf>
    <xf numFmtId="0" fontId="5" fillId="0" borderId="27" xfId="47" applyFont="1" applyBorder="1" applyAlignment="1">
      <alignment horizontal="center"/>
      <protection/>
    </xf>
    <xf numFmtId="0" fontId="5" fillId="0" borderId="27" xfId="47" applyFont="1" applyBorder="1">
      <alignment/>
      <protection/>
    </xf>
    <xf numFmtId="0" fontId="5" fillId="0" borderId="28" xfId="47" applyFont="1" applyBorder="1" applyAlignment="1">
      <alignment horizontal="center"/>
      <protection/>
    </xf>
    <xf numFmtId="0" fontId="5" fillId="0" borderId="28" xfId="47" applyFont="1" applyBorder="1">
      <alignment/>
      <protection/>
    </xf>
    <xf numFmtId="0" fontId="5" fillId="0" borderId="25" xfId="47" applyFont="1" applyBorder="1">
      <alignment/>
      <protection/>
    </xf>
    <xf numFmtId="0" fontId="5" fillId="0" borderId="29" xfId="47" applyFont="1" applyBorder="1">
      <alignment/>
      <protection/>
    </xf>
    <xf numFmtId="0" fontId="5" fillId="0" borderId="30" xfId="47" applyFont="1" applyBorder="1">
      <alignment/>
      <protection/>
    </xf>
    <xf numFmtId="172" fontId="5" fillId="0" borderId="28" xfId="47" applyNumberFormat="1" applyFont="1" applyBorder="1" applyAlignment="1">
      <alignment horizontal="center"/>
      <protection/>
    </xf>
    <xf numFmtId="1" fontId="5" fillId="0" borderId="28" xfId="47" applyNumberFormat="1" applyFont="1" applyBorder="1" applyAlignment="1">
      <alignment horizontal="center"/>
      <protection/>
    </xf>
    <xf numFmtId="0" fontId="5" fillId="0" borderId="31" xfId="47" applyFont="1" applyBorder="1">
      <alignment/>
      <protection/>
    </xf>
    <xf numFmtId="0" fontId="4" fillId="0" borderId="26" xfId="47" applyFont="1" applyBorder="1" applyAlignment="1">
      <alignment horizontal="left"/>
      <protection/>
    </xf>
    <xf numFmtId="0" fontId="4" fillId="0" borderId="23" xfId="47" applyFont="1" applyBorder="1" applyAlignment="1">
      <alignment horizontal="left"/>
      <protection/>
    </xf>
    <xf numFmtId="0" fontId="4" fillId="0" borderId="24" xfId="47" applyFont="1" applyBorder="1" applyAlignment="1">
      <alignment horizontal="left"/>
      <protection/>
    </xf>
    <xf numFmtId="0" fontId="5" fillId="0" borderId="31" xfId="47" applyFont="1" applyBorder="1" applyAlignment="1">
      <alignment horizontal="center"/>
      <protection/>
    </xf>
    <xf numFmtId="0" fontId="4" fillId="0" borderId="31" xfId="47" applyBorder="1" applyAlignment="1">
      <alignment horizontal="center"/>
      <protection/>
    </xf>
    <xf numFmtId="0" fontId="4" fillId="0" borderId="31" xfId="47" applyBorder="1">
      <alignment/>
      <protection/>
    </xf>
    <xf numFmtId="0" fontId="4" fillId="0" borderId="32" xfId="47" applyBorder="1">
      <alignment/>
      <protection/>
    </xf>
    <xf numFmtId="0" fontId="4" fillId="0" borderId="33" xfId="47" applyBorder="1">
      <alignment/>
      <protection/>
    </xf>
    <xf numFmtId="0" fontId="4" fillId="0" borderId="26" xfId="47" applyFont="1" applyBorder="1">
      <alignment/>
      <protection/>
    </xf>
    <xf numFmtId="0" fontId="4" fillId="0" borderId="24" xfId="47" applyFont="1" applyBorder="1">
      <alignment/>
      <protection/>
    </xf>
    <xf numFmtId="0" fontId="4" fillId="0" borderId="34" xfId="47" applyFont="1" applyBorder="1">
      <alignment/>
      <protection/>
    </xf>
    <xf numFmtId="0" fontId="4" fillId="0" borderId="35" xfId="47" applyBorder="1">
      <alignment/>
      <protection/>
    </xf>
    <xf numFmtId="0" fontId="4" fillId="0" borderId="24" xfId="47" applyFont="1" applyBorder="1">
      <alignment/>
      <protection/>
    </xf>
    <xf numFmtId="0" fontId="5" fillId="0" borderId="33" xfId="47" applyFont="1" applyBorder="1">
      <alignment/>
      <protection/>
    </xf>
    <xf numFmtId="0" fontId="0" fillId="0" borderId="0" xfId="0" applyAlignment="1" applyProtection="1">
      <alignment/>
      <protection locked="0"/>
    </xf>
    <xf numFmtId="172" fontId="4" fillId="33" borderId="18" xfId="47" applyNumberFormat="1" applyFill="1" applyBorder="1" applyProtection="1">
      <alignment/>
      <protection locked="0"/>
    </xf>
    <xf numFmtId="172" fontId="4" fillId="33" borderId="36" xfId="47" applyNumberFormat="1" applyFill="1" applyBorder="1" applyProtection="1">
      <alignment/>
      <protection locked="0"/>
    </xf>
    <xf numFmtId="0" fontId="8" fillId="0" borderId="28" xfId="0" applyFont="1" applyBorder="1" applyAlignment="1">
      <alignment/>
    </xf>
    <xf numFmtId="0" fontId="0" fillId="0" borderId="0" xfId="0" applyFill="1" applyAlignment="1">
      <alignment horizontal="center"/>
    </xf>
    <xf numFmtId="0" fontId="0" fillId="0" borderId="0" xfId="0" applyAlignment="1">
      <alignment horizontal="center"/>
    </xf>
    <xf numFmtId="0" fontId="1" fillId="0" borderId="0" xfId="0" applyFont="1" applyAlignment="1">
      <alignment/>
    </xf>
    <xf numFmtId="0" fontId="1" fillId="0" borderId="37" xfId="0" applyFont="1" applyBorder="1" applyAlignment="1">
      <alignment wrapText="1"/>
    </xf>
    <xf numFmtId="0" fontId="0" fillId="33" borderId="37" xfId="0" applyFill="1" applyBorder="1" applyAlignment="1" applyProtection="1">
      <alignment horizontal="center" wrapText="1"/>
      <protection locked="0"/>
    </xf>
    <xf numFmtId="0" fontId="0" fillId="33" borderId="22" xfId="0" applyFill="1" applyBorder="1" applyAlignment="1" applyProtection="1">
      <alignment horizontal="center" wrapText="1"/>
      <protection locked="0"/>
    </xf>
    <xf numFmtId="0" fontId="0" fillId="33" borderId="10" xfId="0" applyFill="1" applyBorder="1" applyAlignment="1" applyProtection="1">
      <alignment horizontal="center" wrapText="1"/>
      <protection locked="0"/>
    </xf>
    <xf numFmtId="0" fontId="0" fillId="33" borderId="19" xfId="0" applyFill="1" applyBorder="1" applyAlignment="1" applyProtection="1">
      <alignment horizontal="center" wrapText="1"/>
      <protection locked="0"/>
    </xf>
    <xf numFmtId="0" fontId="0" fillId="33" borderId="16" xfId="0" applyFill="1" applyBorder="1" applyAlignment="1" applyProtection="1">
      <alignment horizontal="center" wrapText="1"/>
      <protection locked="0"/>
    </xf>
    <xf numFmtId="0" fontId="0" fillId="33" borderId="14" xfId="0" applyFill="1" applyBorder="1" applyAlignment="1" applyProtection="1">
      <alignment horizontal="center" wrapText="1"/>
      <protection locked="0"/>
    </xf>
    <xf numFmtId="0" fontId="0" fillId="0" borderId="10" xfId="0" applyFill="1" applyBorder="1" applyAlignment="1" applyProtection="1">
      <alignment horizontal="center" wrapText="1"/>
      <protection/>
    </xf>
    <xf numFmtId="0" fontId="0" fillId="0" borderId="38" xfId="0" applyBorder="1" applyAlignment="1" applyProtection="1">
      <alignment horizontal="center"/>
      <protection/>
    </xf>
    <xf numFmtId="0" fontId="2" fillId="0" borderId="23" xfId="0" applyFont="1" applyBorder="1" applyAlignment="1" applyProtection="1">
      <alignment/>
      <protection/>
    </xf>
    <xf numFmtId="0" fontId="3" fillId="0" borderId="39" xfId="0" applyFont="1" applyBorder="1" applyAlignment="1" applyProtection="1">
      <alignment/>
      <protection/>
    </xf>
    <xf numFmtId="0" fontId="0" fillId="0" borderId="40" xfId="0" applyBorder="1" applyAlignment="1" applyProtection="1">
      <alignment horizontal="center"/>
      <protection/>
    </xf>
    <xf numFmtId="0" fontId="0" fillId="0" borderId="28" xfId="0" applyFill="1" applyBorder="1" applyAlignment="1" applyProtection="1">
      <alignment horizontal="center" wrapText="1"/>
      <protection/>
    </xf>
    <xf numFmtId="0" fontId="0" fillId="0" borderId="19" xfId="0" applyFill="1" applyBorder="1" applyAlignment="1" applyProtection="1">
      <alignment horizontal="center" wrapText="1"/>
      <protection/>
    </xf>
    <xf numFmtId="0" fontId="5" fillId="0" borderId="23" xfId="47" applyFont="1" applyBorder="1" applyAlignment="1">
      <alignment horizontal="center"/>
      <protection/>
    </xf>
    <xf numFmtId="0" fontId="5" fillId="0" borderId="23" xfId="47" applyFont="1" applyBorder="1" applyAlignment="1">
      <alignment horizontal="left"/>
      <protection/>
    </xf>
    <xf numFmtId="0" fontId="5" fillId="0" borderId="41" xfId="47" applyFont="1" applyBorder="1" applyAlignment="1">
      <alignment horizontal="left"/>
      <protection/>
    </xf>
    <xf numFmtId="0" fontId="4" fillId="0" borderId="19" xfId="47" applyBorder="1" applyAlignment="1" applyProtection="1">
      <alignment horizontal="center"/>
      <protection locked="0"/>
    </xf>
    <xf numFmtId="0" fontId="0" fillId="0" borderId="0" xfId="55">
      <alignment/>
      <protection/>
    </xf>
    <xf numFmtId="0" fontId="0" fillId="0" borderId="0" xfId="55" applyFont="1" applyAlignment="1">
      <alignment horizontal="left"/>
      <protection/>
    </xf>
    <xf numFmtId="0" fontId="0" fillId="33" borderId="0" xfId="55" applyFill="1" applyProtection="1">
      <alignment/>
      <protection locked="0"/>
    </xf>
    <xf numFmtId="0" fontId="2" fillId="0" borderId="0" xfId="55" applyFont="1" applyProtection="1">
      <alignment/>
      <protection/>
    </xf>
    <xf numFmtId="0" fontId="0" fillId="0" borderId="0" xfId="55" applyProtection="1">
      <alignment/>
      <protection/>
    </xf>
    <xf numFmtId="0" fontId="2" fillId="0" borderId="19" xfId="55" applyFont="1" applyBorder="1" applyProtection="1">
      <alignment/>
      <protection/>
    </xf>
    <xf numFmtId="0" fontId="16" fillId="0" borderId="19" xfId="55" applyNumberFormat="1" applyFont="1" applyFill="1" applyBorder="1" applyAlignment="1" applyProtection="1">
      <alignment horizontal="left"/>
      <protection locked="0"/>
    </xf>
    <xf numFmtId="0" fontId="0" fillId="0" borderId="17" xfId="55" applyFont="1" applyBorder="1" applyAlignment="1" applyProtection="1">
      <alignment horizontal="right"/>
      <protection/>
    </xf>
    <xf numFmtId="0" fontId="16" fillId="33" borderId="17" xfId="55" applyNumberFormat="1" applyFont="1" applyFill="1" applyBorder="1" applyAlignment="1" applyProtection="1">
      <alignment horizontal="left"/>
      <protection locked="0"/>
    </xf>
    <xf numFmtId="0" fontId="0" fillId="0" borderId="22" xfId="55" applyFont="1" applyBorder="1" applyAlignment="1" applyProtection="1">
      <alignment horizontal="right"/>
      <protection/>
    </xf>
    <xf numFmtId="0" fontId="16" fillId="33" borderId="22" xfId="55" applyNumberFormat="1" applyFont="1" applyFill="1" applyBorder="1" applyAlignment="1" applyProtection="1">
      <alignment horizontal="left"/>
      <protection locked="0"/>
    </xf>
    <xf numFmtId="0" fontId="0" fillId="0" borderId="16" xfId="55" applyFont="1" applyBorder="1" applyAlignment="1" applyProtection="1">
      <alignment horizontal="right"/>
      <protection/>
    </xf>
    <xf numFmtId="0" fontId="16" fillId="33" borderId="16" xfId="55" applyNumberFormat="1" applyFont="1" applyFill="1" applyBorder="1" applyAlignment="1" applyProtection="1">
      <alignment horizontal="left"/>
      <protection locked="0"/>
    </xf>
    <xf numFmtId="1" fontId="16" fillId="33" borderId="28" xfId="55" applyNumberFormat="1" applyFont="1" applyFill="1" applyBorder="1" applyProtection="1">
      <alignment/>
      <protection locked="0"/>
    </xf>
    <xf numFmtId="0" fontId="16" fillId="33" borderId="22" xfId="55" applyNumberFormat="1" applyFont="1" applyFill="1" applyBorder="1" applyProtection="1">
      <alignment/>
      <protection locked="0"/>
    </xf>
    <xf numFmtId="0" fontId="0" fillId="0" borderId="15" xfId="55" applyFont="1" applyBorder="1" applyAlignment="1" applyProtection="1">
      <alignment horizontal="right"/>
      <protection/>
    </xf>
    <xf numFmtId="0" fontId="16" fillId="33" borderId="15" xfId="55" applyNumberFormat="1" applyFont="1" applyFill="1" applyBorder="1" applyProtection="1">
      <alignment/>
      <protection locked="0"/>
    </xf>
    <xf numFmtId="0" fontId="0" fillId="0" borderId="0" xfId="55" applyFont="1" applyBorder="1" applyProtection="1">
      <alignment/>
      <protection/>
    </xf>
    <xf numFmtId="0" fontId="16" fillId="0" borderId="0" xfId="55" applyFont="1" applyBorder="1" applyProtection="1">
      <alignment/>
      <protection/>
    </xf>
    <xf numFmtId="0" fontId="2" fillId="0" borderId="42" xfId="55" applyFont="1" applyBorder="1" applyProtection="1">
      <alignment/>
      <protection/>
    </xf>
    <xf numFmtId="0" fontId="16" fillId="0" borderId="42" xfId="55" applyFont="1" applyBorder="1" applyProtection="1">
      <alignment/>
      <protection/>
    </xf>
    <xf numFmtId="0" fontId="16" fillId="0" borderId="19" xfId="55" applyFont="1" applyFill="1" applyBorder="1" applyAlignment="1" applyProtection="1">
      <alignment horizontal="left"/>
      <protection locked="0"/>
    </xf>
    <xf numFmtId="0" fontId="16" fillId="33" borderId="17" xfId="55" applyFont="1" applyFill="1" applyBorder="1" applyAlignment="1" applyProtection="1">
      <alignment horizontal="left"/>
      <protection locked="0"/>
    </xf>
    <xf numFmtId="0" fontId="16" fillId="33" borderId="22" xfId="55" applyFont="1" applyFill="1" applyBorder="1" applyAlignment="1" applyProtection="1">
      <alignment horizontal="left"/>
      <protection locked="0"/>
    </xf>
    <xf numFmtId="0" fontId="16" fillId="33" borderId="16" xfId="55" applyFont="1" applyFill="1" applyBorder="1" applyAlignment="1" applyProtection="1">
      <alignment horizontal="left"/>
      <protection locked="0"/>
    </xf>
    <xf numFmtId="0" fontId="16" fillId="33" borderId="22" xfId="55" applyFont="1" applyFill="1" applyBorder="1" applyProtection="1">
      <alignment/>
      <protection locked="0"/>
    </xf>
    <xf numFmtId="0" fontId="16" fillId="33" borderId="15" xfId="55" applyFont="1" applyFill="1" applyBorder="1" applyProtection="1">
      <alignment/>
      <protection locked="0"/>
    </xf>
    <xf numFmtId="0" fontId="17" fillId="0" borderId="0" xfId="53" applyFont="1">
      <alignment/>
      <protection/>
    </xf>
    <xf numFmtId="0" fontId="7" fillId="0" borderId="0" xfId="53" applyFont="1">
      <alignment/>
      <protection/>
    </xf>
    <xf numFmtId="0" fontId="17" fillId="0" borderId="0" xfId="53" applyFont="1" applyBorder="1">
      <alignment/>
      <protection/>
    </xf>
    <xf numFmtId="1" fontId="0" fillId="33" borderId="37" xfId="0" applyNumberFormat="1" applyFill="1" applyBorder="1" applyAlignment="1" applyProtection="1">
      <alignment horizontal="center" wrapText="1"/>
      <protection locked="0"/>
    </xf>
    <xf numFmtId="0" fontId="0" fillId="0" borderId="24" xfId="0" applyFill="1" applyBorder="1" applyAlignment="1" applyProtection="1">
      <alignment horizontal="left"/>
      <protection locked="0"/>
    </xf>
    <xf numFmtId="0" fontId="9" fillId="0" borderId="24" xfId="47" applyFont="1" applyBorder="1" applyAlignment="1">
      <alignment horizontal="left"/>
      <protection/>
    </xf>
    <xf numFmtId="176" fontId="25" fillId="33" borderId="43" xfId="47" applyNumberFormat="1" applyFont="1" applyFill="1" applyBorder="1" applyProtection="1">
      <alignment/>
      <protection locked="0"/>
    </xf>
    <xf numFmtId="176" fontId="25" fillId="33" borderId="25" xfId="47" applyNumberFormat="1" applyFont="1" applyFill="1" applyBorder="1" applyProtection="1">
      <alignment/>
      <protection locked="0"/>
    </xf>
    <xf numFmtId="176" fontId="25" fillId="33" borderId="34" xfId="47" applyNumberFormat="1" applyFont="1" applyFill="1" applyBorder="1" applyProtection="1">
      <alignment/>
      <protection locked="0"/>
    </xf>
    <xf numFmtId="176" fontId="25" fillId="33" borderId="44" xfId="47" applyNumberFormat="1" applyFont="1" applyFill="1" applyBorder="1" applyProtection="1">
      <alignment/>
      <protection locked="0"/>
    </xf>
    <xf numFmtId="20" fontId="4" fillId="33" borderId="43" xfId="47" applyNumberFormat="1" applyFill="1" applyBorder="1" applyProtection="1">
      <alignment/>
      <protection locked="0"/>
    </xf>
    <xf numFmtId="0" fontId="27" fillId="0" borderId="0" xfId="0" applyFont="1" applyAlignment="1" applyProtection="1">
      <alignment/>
      <protection locked="0"/>
    </xf>
    <xf numFmtId="0" fontId="28" fillId="0" borderId="0" xfId="47" applyFont="1" applyAlignment="1" applyProtection="1">
      <alignment horizontal="left"/>
      <protection locked="0"/>
    </xf>
    <xf numFmtId="172" fontId="4" fillId="0" borderId="22" xfId="47" applyNumberFormat="1" applyBorder="1" applyAlignment="1">
      <alignment horizontal="center"/>
      <protection/>
    </xf>
    <xf numFmtId="2" fontId="4" fillId="0" borderId="17" xfId="47" applyNumberFormat="1" applyBorder="1" applyAlignment="1">
      <alignment horizontal="center"/>
      <protection/>
    </xf>
    <xf numFmtId="2" fontId="4" fillId="0" borderId="15" xfId="47" applyNumberFormat="1" applyBorder="1" applyAlignment="1">
      <alignment horizontal="center"/>
      <protection/>
    </xf>
    <xf numFmtId="177" fontId="4" fillId="0" borderId="15" xfId="47" applyNumberFormat="1" applyBorder="1" applyAlignment="1">
      <alignment horizontal="center"/>
      <protection/>
    </xf>
    <xf numFmtId="2" fontId="4" fillId="0" borderId="22" xfId="47" applyNumberFormat="1" applyBorder="1" applyAlignment="1">
      <alignment horizontal="center"/>
      <protection/>
    </xf>
    <xf numFmtId="0" fontId="5" fillId="0" borderId="0" xfId="47" applyFont="1" applyProtection="1">
      <alignment/>
      <protection hidden="1"/>
    </xf>
    <xf numFmtId="0" fontId="4" fillId="0" borderId="0" xfId="47" applyProtection="1">
      <alignment/>
      <protection hidden="1"/>
    </xf>
    <xf numFmtId="174" fontId="4" fillId="0" borderId="0" xfId="47" applyNumberFormat="1" applyProtection="1">
      <alignment/>
      <protection hidden="1"/>
    </xf>
    <xf numFmtId="172" fontId="4" fillId="0" borderId="0" xfId="47" applyNumberFormat="1" applyProtection="1">
      <alignment/>
      <protection hidden="1"/>
    </xf>
    <xf numFmtId="184" fontId="4" fillId="0" borderId="14" xfId="47" applyNumberFormat="1" applyBorder="1" applyAlignment="1">
      <alignment horizontal="center"/>
      <protection/>
    </xf>
    <xf numFmtId="185" fontId="16" fillId="33" borderId="37" xfId="55" applyNumberFormat="1" applyFont="1" applyFill="1" applyBorder="1" applyAlignment="1" applyProtection="1">
      <alignment horizontal="left"/>
      <protection locked="0"/>
    </xf>
    <xf numFmtId="186" fontId="16" fillId="33" borderId="37" xfId="55" applyNumberFormat="1" applyFont="1" applyFill="1" applyBorder="1" applyAlignment="1" applyProtection="1">
      <alignment horizontal="left"/>
      <protection locked="0"/>
    </xf>
    <xf numFmtId="0" fontId="3" fillId="0" borderId="0" xfId="0" applyFont="1" applyAlignment="1">
      <alignment horizontal="left" indent="11"/>
    </xf>
    <xf numFmtId="0" fontId="0" fillId="0" borderId="0" xfId="0" applyAlignment="1" applyProtection="1">
      <alignment horizontal="right" vertical="center"/>
      <protection locked="0"/>
    </xf>
    <xf numFmtId="0" fontId="0" fillId="33" borderId="0" xfId="0" applyFill="1" applyAlignment="1" applyProtection="1">
      <alignment horizontal="right" vertical="center"/>
      <protection locked="0"/>
    </xf>
    <xf numFmtId="0" fontId="2" fillId="0" borderId="37" xfId="55" applyFont="1" applyBorder="1" applyAlignment="1" applyProtection="1">
      <alignment horizontal="right"/>
      <protection/>
    </xf>
    <xf numFmtId="0" fontId="2" fillId="0" borderId="28" xfId="55" applyFont="1" applyBorder="1" applyAlignment="1" applyProtection="1">
      <alignment horizontal="right"/>
      <protection/>
    </xf>
    <xf numFmtId="0" fontId="2" fillId="0" borderId="22" xfId="55" applyFont="1" applyBorder="1" applyAlignment="1" applyProtection="1">
      <alignment horizontal="right"/>
      <protection/>
    </xf>
    <xf numFmtId="2" fontId="4" fillId="0" borderId="19" xfId="47" applyNumberFormat="1" applyBorder="1" applyAlignment="1">
      <alignment horizontal="center"/>
      <protection/>
    </xf>
    <xf numFmtId="172" fontId="4" fillId="0" borderId="19" xfId="47" applyNumberFormat="1" applyBorder="1" applyAlignment="1">
      <alignment horizontal="center"/>
      <protection/>
    </xf>
    <xf numFmtId="20" fontId="4" fillId="33" borderId="43" xfId="47" applyNumberFormat="1" applyFont="1" applyFill="1" applyBorder="1" applyProtection="1">
      <alignment/>
      <protection locked="0"/>
    </xf>
    <xf numFmtId="0" fontId="26" fillId="33" borderId="0" xfId="47" applyFont="1" applyFill="1" applyBorder="1" applyAlignment="1" applyProtection="1">
      <alignment horizontal="center"/>
      <protection locked="0"/>
    </xf>
    <xf numFmtId="0" fontId="26" fillId="33" borderId="45" xfId="47" applyFont="1" applyFill="1" applyBorder="1" applyAlignment="1" applyProtection="1">
      <alignment horizontal="center"/>
      <protection locked="0"/>
    </xf>
    <xf numFmtId="0" fontId="26" fillId="33" borderId="46" xfId="47" applyFont="1" applyFill="1" applyBorder="1" applyAlignment="1" applyProtection="1">
      <alignment horizontal="center"/>
      <protection locked="0"/>
    </xf>
    <xf numFmtId="0" fontId="26" fillId="33" borderId="47" xfId="47" applyFont="1" applyFill="1" applyBorder="1" applyAlignment="1" applyProtection="1">
      <alignment horizontal="center"/>
      <protection locked="0"/>
    </xf>
    <xf numFmtId="0" fontId="26" fillId="33" borderId="48" xfId="47" applyFont="1" applyFill="1" applyBorder="1" applyAlignment="1" applyProtection="1">
      <alignment horizontal="center"/>
      <protection locked="0"/>
    </xf>
    <xf numFmtId="0" fontId="26" fillId="33" borderId="21" xfId="47" applyFont="1" applyFill="1" applyBorder="1" applyAlignment="1" applyProtection="1">
      <alignment horizontal="center"/>
      <protection locked="0"/>
    </xf>
    <xf numFmtId="172" fontId="4" fillId="0" borderId="0" xfId="47" applyNumberFormat="1" applyFont="1" applyProtection="1">
      <alignment/>
      <protection locked="0"/>
    </xf>
    <xf numFmtId="0" fontId="32" fillId="0" borderId="0" xfId="46" applyFont="1" applyAlignment="1">
      <alignment horizontal="center" wrapText="1"/>
      <protection/>
    </xf>
    <xf numFmtId="0" fontId="4" fillId="0" borderId="0" xfId="46">
      <alignment/>
      <protection/>
    </xf>
    <xf numFmtId="0" fontId="33" fillId="0" borderId="0" xfId="46" applyFont="1" applyAlignment="1">
      <alignment wrapText="1"/>
      <protection/>
    </xf>
    <xf numFmtId="0" fontId="34" fillId="0" borderId="0" xfId="46" applyFont="1" applyAlignment="1">
      <alignment horizontal="center" wrapText="1"/>
      <protection/>
    </xf>
    <xf numFmtId="0" fontId="35" fillId="0" borderId="0" xfId="46" applyFont="1" applyAlignment="1">
      <alignment horizontal="center"/>
      <protection/>
    </xf>
    <xf numFmtId="0" fontId="36" fillId="0" borderId="0" xfId="46" applyFont="1" applyAlignment="1">
      <alignment wrapText="1"/>
      <protection/>
    </xf>
    <xf numFmtId="0" fontId="36" fillId="0" borderId="0" xfId="46" applyFont="1">
      <alignment/>
      <protection/>
    </xf>
    <xf numFmtId="0" fontId="4" fillId="0" borderId="0" xfId="46" applyFill="1">
      <alignment/>
      <protection/>
    </xf>
    <xf numFmtId="16" fontId="36" fillId="0" borderId="0" xfId="46" applyNumberFormat="1" applyFont="1" applyFill="1" applyAlignment="1">
      <alignment horizontal="justify" vertical="top" wrapText="1"/>
      <protection/>
    </xf>
    <xf numFmtId="0" fontId="35" fillId="0" borderId="0" xfId="46" applyFont="1" applyAlignment="1">
      <alignment horizontal="left" vertical="center"/>
      <protection/>
    </xf>
    <xf numFmtId="0" fontId="35" fillId="0" borderId="0" xfId="0" applyFont="1" applyAlignment="1">
      <alignment/>
    </xf>
    <xf numFmtId="0" fontId="35" fillId="0" borderId="0" xfId="0" applyFont="1" applyAlignment="1">
      <alignment vertical="top"/>
    </xf>
    <xf numFmtId="0" fontId="0" fillId="0" borderId="0" xfId="0" applyAlignment="1">
      <alignment wrapText="1"/>
    </xf>
    <xf numFmtId="0" fontId="4" fillId="33" borderId="0" xfId="46" applyFill="1" applyAlignment="1" applyProtection="1">
      <alignment horizontal="justify" vertical="top" wrapText="1"/>
      <protection locked="0"/>
    </xf>
    <xf numFmtId="0" fontId="4" fillId="33" borderId="0" xfId="46" applyFill="1" applyAlignment="1" applyProtection="1">
      <alignment wrapText="1"/>
      <protection locked="0"/>
    </xf>
    <xf numFmtId="0" fontId="0" fillId="33" borderId="0" xfId="0" applyFill="1" applyAlignment="1" applyProtection="1">
      <alignment wrapText="1"/>
      <protection locked="0"/>
    </xf>
    <xf numFmtId="0" fontId="30" fillId="0" borderId="0" xfId="0" applyFont="1" applyAlignment="1">
      <alignment horizontal="justify" vertical="center" wrapText="1"/>
    </xf>
    <xf numFmtId="0" fontId="4" fillId="0" borderId="0" xfId="46" applyFill="1" applyAlignment="1" applyProtection="1">
      <alignment horizontal="justify" vertical="top" wrapText="1"/>
      <protection/>
    </xf>
    <xf numFmtId="0" fontId="4" fillId="0" borderId="0" xfId="46" applyFill="1" applyAlignment="1" applyProtection="1">
      <alignment wrapText="1"/>
      <protection/>
    </xf>
    <xf numFmtId="0" fontId="16" fillId="33" borderId="37" xfId="55" applyNumberFormat="1" applyFont="1" applyFill="1" applyBorder="1" applyAlignment="1" applyProtection="1">
      <alignment horizontal="left" wrapText="1"/>
      <protection locked="0"/>
    </xf>
    <xf numFmtId="0" fontId="16" fillId="33" borderId="37" xfId="55" applyFont="1" applyFill="1" applyBorder="1" applyAlignment="1" applyProtection="1">
      <alignment horizontal="left" wrapText="1"/>
      <protection locked="0"/>
    </xf>
    <xf numFmtId="0" fontId="8" fillId="0" borderId="28" xfId="45" applyFont="1" applyBorder="1">
      <alignment/>
      <protection/>
    </xf>
    <xf numFmtId="0" fontId="0" fillId="0" borderId="28" xfId="45" applyFill="1" applyBorder="1" applyAlignment="1" applyProtection="1">
      <alignment horizontal="center" wrapText="1"/>
      <protection/>
    </xf>
    <xf numFmtId="49" fontId="16" fillId="33" borderId="28" xfId="55" applyNumberFormat="1" applyFont="1" applyFill="1" applyBorder="1" applyAlignment="1" applyProtection="1">
      <alignment horizontal="right"/>
      <protection locked="0"/>
    </xf>
    <xf numFmtId="0" fontId="4" fillId="0" borderId="0" xfId="54" applyAlignment="1" applyProtection="1">
      <alignment horizontal="center"/>
      <protection locked="0"/>
    </xf>
    <xf numFmtId="0" fontId="4" fillId="0" borderId="0" xfId="54" applyProtection="1">
      <alignment/>
      <protection locked="0"/>
    </xf>
    <xf numFmtId="16" fontId="36" fillId="0" borderId="0" xfId="46" applyNumberFormat="1" applyFont="1" applyAlignment="1">
      <alignment horizontal="left" vertical="center" wrapText="1"/>
      <protection/>
    </xf>
    <xf numFmtId="0" fontId="16" fillId="0" borderId="0" xfId="55" applyFont="1">
      <alignment/>
      <protection/>
    </xf>
    <xf numFmtId="0" fontId="0" fillId="0" borderId="0" xfId="55" applyFont="1" applyProtection="1">
      <alignment/>
      <protection/>
    </xf>
    <xf numFmtId="0" fontId="16" fillId="0" borderId="0" xfId="55" applyFont="1" applyProtection="1">
      <alignment/>
      <protection/>
    </xf>
    <xf numFmtId="0" fontId="16" fillId="33" borderId="15" xfId="55" applyNumberFormat="1" applyFont="1" applyFill="1" applyBorder="1" applyAlignment="1" applyProtection="1">
      <alignment horizontal="left"/>
      <protection locked="0"/>
    </xf>
    <xf numFmtId="0" fontId="0" fillId="0" borderId="0" xfId="55" applyFont="1" applyFill="1" applyBorder="1" applyAlignment="1" applyProtection="1">
      <alignment horizontal="right"/>
      <protection/>
    </xf>
    <xf numFmtId="0" fontId="16" fillId="0" borderId="0" xfId="55" applyFont="1" applyFill="1" applyBorder="1" applyProtection="1">
      <alignment/>
      <protection/>
    </xf>
    <xf numFmtId="172" fontId="4" fillId="0" borderId="17" xfId="47" applyNumberFormat="1" applyFont="1" applyBorder="1" applyAlignment="1">
      <alignment horizontal="center"/>
      <protection/>
    </xf>
    <xf numFmtId="172" fontId="4" fillId="0" borderId="15" xfId="47" applyNumberFormat="1" applyFont="1" applyBorder="1" applyAlignment="1">
      <alignment horizontal="center"/>
      <protection/>
    </xf>
    <xf numFmtId="1" fontId="4" fillId="0" borderId="15" xfId="47" applyNumberFormat="1" applyBorder="1" applyAlignment="1">
      <alignment horizontal="center"/>
      <protection/>
    </xf>
    <xf numFmtId="0" fontId="8" fillId="0" borderId="19" xfId="0" applyFont="1" applyBorder="1" applyAlignment="1">
      <alignment horizontal="left"/>
    </xf>
    <xf numFmtId="0" fontId="0" fillId="0" borderId="19" xfId="0" applyFill="1" applyBorder="1" applyAlignment="1" applyProtection="1">
      <alignment horizontal="center" wrapText="1"/>
      <protection locked="0"/>
    </xf>
    <xf numFmtId="0" fontId="98" fillId="33" borderId="0" xfId="0" applyFont="1" applyFill="1" applyAlignment="1" applyProtection="1">
      <alignment wrapText="1"/>
      <protection locked="0"/>
    </xf>
    <xf numFmtId="0" fontId="0" fillId="0" borderId="0" xfId="0" applyAlignment="1" applyProtection="1">
      <alignment horizontal="right" vertical="top"/>
      <protection locked="0"/>
    </xf>
    <xf numFmtId="0" fontId="0" fillId="0" borderId="0" xfId="0" applyAlignment="1" applyProtection="1">
      <alignment horizontal="left" vertical="center"/>
      <protection locked="0"/>
    </xf>
    <xf numFmtId="0" fontId="4" fillId="0" borderId="0" xfId="42">
      <alignment/>
      <protection/>
    </xf>
    <xf numFmtId="0" fontId="6" fillId="0" borderId="0" xfId="42" applyFont="1">
      <alignment/>
      <protection/>
    </xf>
    <xf numFmtId="0" fontId="4" fillId="34" borderId="0" xfId="47" applyFill="1" applyBorder="1" applyAlignment="1">
      <alignment horizontal="center"/>
      <protection/>
    </xf>
    <xf numFmtId="172" fontId="4" fillId="34" borderId="0" xfId="47" applyNumberFormat="1" applyFill="1" applyBorder="1" applyAlignment="1">
      <alignment horizontal="center"/>
      <protection/>
    </xf>
    <xf numFmtId="1" fontId="4" fillId="34" borderId="0" xfId="47" applyNumberFormat="1" applyFill="1" applyBorder="1" applyAlignment="1">
      <alignment horizontal="center"/>
      <protection/>
    </xf>
    <xf numFmtId="0" fontId="5" fillId="34" borderId="42" xfId="47" applyFont="1" applyFill="1" applyBorder="1" applyAlignment="1">
      <alignment horizontal="center"/>
      <protection/>
    </xf>
    <xf numFmtId="172" fontId="5" fillId="34" borderId="42" xfId="47" applyNumberFormat="1" applyFont="1" applyFill="1" applyBorder="1" applyAlignment="1">
      <alignment horizontal="center"/>
      <protection/>
    </xf>
    <xf numFmtId="1" fontId="5" fillId="34" borderId="42" xfId="47" applyNumberFormat="1" applyFont="1" applyFill="1" applyBorder="1" applyAlignment="1">
      <alignment horizontal="center"/>
      <protection/>
    </xf>
    <xf numFmtId="172" fontId="4" fillId="34" borderId="0" xfId="47" applyNumberFormat="1" applyFill="1" applyBorder="1" applyAlignment="1" applyProtection="1">
      <alignment horizontal="center"/>
      <protection locked="0"/>
    </xf>
    <xf numFmtId="0" fontId="5" fillId="0" borderId="19" xfId="47" applyFont="1" applyBorder="1">
      <alignment/>
      <protection/>
    </xf>
    <xf numFmtId="1" fontId="4" fillId="0" borderId="19" xfId="47" applyNumberFormat="1" applyBorder="1" applyAlignment="1">
      <alignment horizontal="center"/>
      <protection/>
    </xf>
    <xf numFmtId="0" fontId="0" fillId="0" borderId="0" xfId="55" applyFont="1" applyBorder="1" applyAlignment="1" applyProtection="1">
      <alignment horizontal="right"/>
      <protection/>
    </xf>
    <xf numFmtId="0" fontId="2" fillId="0" borderId="19" xfId="55" applyFont="1" applyBorder="1" applyAlignment="1" applyProtection="1">
      <alignment horizontal="left"/>
      <protection/>
    </xf>
    <xf numFmtId="0" fontId="16" fillId="35" borderId="19" xfId="55" applyFont="1" applyFill="1" applyBorder="1" applyAlignment="1" applyProtection="1">
      <alignment horizontal="left" wrapText="1"/>
      <protection locked="0"/>
    </xf>
    <xf numFmtId="0" fontId="2" fillId="0" borderId="15" xfId="55" applyFont="1" applyBorder="1" applyAlignment="1" applyProtection="1">
      <alignment horizontal="left"/>
      <protection/>
    </xf>
    <xf numFmtId="0" fontId="16" fillId="35" borderId="15" xfId="55" applyFont="1" applyFill="1" applyBorder="1" applyAlignment="1" applyProtection="1">
      <alignment horizontal="left"/>
      <protection locked="0"/>
    </xf>
    <xf numFmtId="0" fontId="16" fillId="0" borderId="0" xfId="55" applyNumberFormat="1" applyFont="1" applyFill="1" applyBorder="1" applyAlignment="1" applyProtection="1">
      <alignment horizontal="left"/>
      <protection/>
    </xf>
    <xf numFmtId="0" fontId="0" fillId="0" borderId="0" xfId="0" applyBorder="1" applyAlignment="1" applyProtection="1">
      <alignment horizontal="center"/>
      <protection/>
    </xf>
    <xf numFmtId="0" fontId="0" fillId="0" borderId="0" xfId="0" applyAlignment="1" applyProtection="1">
      <alignment horizontal="center"/>
      <protection/>
    </xf>
    <xf numFmtId="0" fontId="0" fillId="0" borderId="0" xfId="0" applyAlignment="1" applyProtection="1">
      <alignment horizontal="center" wrapText="1"/>
      <protection/>
    </xf>
    <xf numFmtId="0" fontId="4" fillId="34" borderId="23" xfId="47" applyFill="1" applyBorder="1">
      <alignment/>
      <protection/>
    </xf>
    <xf numFmtId="0" fontId="5" fillId="34" borderId="34" xfId="47" applyFont="1" applyFill="1" applyBorder="1">
      <alignment/>
      <protection/>
    </xf>
    <xf numFmtId="0" fontId="44" fillId="0" borderId="49" xfId="0" applyFont="1" applyBorder="1" applyAlignment="1">
      <alignment horizontal="right"/>
    </xf>
    <xf numFmtId="0" fontId="44" fillId="0" borderId="23" xfId="0" applyFont="1" applyBorder="1" applyAlignment="1">
      <alignment horizontal="right"/>
    </xf>
    <xf numFmtId="0" fontId="44" fillId="0" borderId="24" xfId="0" applyFont="1" applyBorder="1" applyAlignment="1">
      <alignment/>
    </xf>
    <xf numFmtId="0" fontId="44" fillId="0" borderId="23" xfId="0" applyFont="1" applyBorder="1" applyAlignment="1" applyProtection="1">
      <alignment horizontal="right"/>
      <protection/>
    </xf>
    <xf numFmtId="0" fontId="44" fillId="0" borderId="49" xfId="0" applyFont="1" applyBorder="1" applyAlignment="1" applyProtection="1">
      <alignment horizontal="right"/>
      <protection/>
    </xf>
    <xf numFmtId="0" fontId="44" fillId="0" borderId="22" xfId="0" applyFont="1" applyBorder="1" applyAlignment="1">
      <alignment horizontal="right"/>
    </xf>
    <xf numFmtId="0" fontId="44" fillId="0" borderId="16" xfId="0" applyFont="1" applyBorder="1" applyAlignment="1">
      <alignment horizontal="right"/>
    </xf>
    <xf numFmtId="0" fontId="44" fillId="0" borderId="22" xfId="0" applyFont="1" applyBorder="1" applyAlignment="1">
      <alignment horizontal="right" wrapText="1"/>
    </xf>
    <xf numFmtId="0" fontId="44" fillId="0" borderId="17" xfId="0" applyFont="1" applyBorder="1" applyAlignment="1">
      <alignment horizontal="right" wrapText="1"/>
    </xf>
    <xf numFmtId="0" fontId="44" fillId="0" borderId="49" xfId="0" applyFont="1" applyBorder="1" applyAlignment="1">
      <alignment horizontal="right" wrapText="1"/>
    </xf>
    <xf numFmtId="0" fontId="44" fillId="0" borderId="23" xfId="0" applyFont="1" applyBorder="1" applyAlignment="1">
      <alignment horizontal="right" shrinkToFit="1"/>
    </xf>
    <xf numFmtId="0" fontId="44" fillId="0" borderId="49" xfId="0" applyFont="1" applyBorder="1" applyAlignment="1">
      <alignment horizontal="right" shrinkToFit="1"/>
    </xf>
    <xf numFmtId="0" fontId="44" fillId="0" borderId="37" xfId="0" applyFont="1" applyBorder="1" applyAlignment="1">
      <alignment horizontal="right"/>
    </xf>
    <xf numFmtId="0" fontId="44" fillId="0" borderId="37" xfId="0" applyFont="1" applyBorder="1" applyAlignment="1">
      <alignment horizontal="right" wrapText="1"/>
    </xf>
    <xf numFmtId="0" fontId="44" fillId="0" borderId="22" xfId="0" applyFont="1" applyBorder="1" applyAlignment="1">
      <alignment horizontal="right"/>
    </xf>
    <xf numFmtId="0" fontId="44" fillId="0" borderId="14" xfId="0" applyFont="1" applyBorder="1" applyAlignment="1">
      <alignment horizontal="right"/>
    </xf>
    <xf numFmtId="0" fontId="44" fillId="0" borderId="22" xfId="45" applyFont="1" applyBorder="1" applyAlignment="1">
      <alignment horizontal="right"/>
      <protection/>
    </xf>
    <xf numFmtId="0" fontId="44" fillId="0" borderId="14" xfId="45" applyFont="1" applyBorder="1" applyAlignment="1">
      <alignment horizontal="right"/>
      <protection/>
    </xf>
    <xf numFmtId="0" fontId="0" fillId="0" borderId="28" xfId="55" applyFont="1" applyBorder="1" applyAlignment="1" applyProtection="1">
      <alignment horizontal="right"/>
      <protection/>
    </xf>
    <xf numFmtId="0" fontId="0" fillId="0" borderId="37" xfId="55" applyFont="1" applyBorder="1" applyAlignment="1" applyProtection="1">
      <alignment horizontal="right"/>
      <protection/>
    </xf>
    <xf numFmtId="0" fontId="99" fillId="34" borderId="42" xfId="54" applyFont="1" applyFill="1" applyBorder="1" applyAlignment="1">
      <alignment/>
      <protection/>
    </xf>
    <xf numFmtId="0" fontId="99" fillId="34" borderId="42" xfId="54" applyFont="1" applyFill="1" applyBorder="1" applyAlignment="1" applyProtection="1">
      <alignment/>
      <protection locked="0"/>
    </xf>
    <xf numFmtId="0" fontId="46" fillId="0" borderId="37" xfId="0" applyFont="1" applyBorder="1" applyAlignment="1">
      <alignment horizontal="right" vertical="top" wrapText="1"/>
    </xf>
    <xf numFmtId="0" fontId="8" fillId="0" borderId="14" xfId="45" applyFont="1" applyBorder="1" applyAlignment="1">
      <alignment horizontal="left"/>
      <protection/>
    </xf>
    <xf numFmtId="0" fontId="44" fillId="0" borderId="37" xfId="0" applyFont="1" applyBorder="1" applyAlignment="1">
      <alignment horizontal="right" wrapText="1"/>
    </xf>
    <xf numFmtId="0" fontId="46" fillId="0" borderId="24" xfId="47" applyFont="1" applyBorder="1" applyAlignment="1">
      <alignment horizontal="right" wrapText="1"/>
      <protection/>
    </xf>
    <xf numFmtId="0" fontId="8" fillId="0" borderId="24" xfId="0" applyFont="1" applyBorder="1" applyAlignment="1">
      <alignment/>
    </xf>
    <xf numFmtId="0" fontId="44" fillId="0" borderId="24" xfId="0" applyFont="1" applyBorder="1" applyAlignment="1">
      <alignment horizontal="right"/>
    </xf>
    <xf numFmtId="0" fontId="44" fillId="0" borderId="24" xfId="0" applyFont="1" applyBorder="1" applyAlignment="1">
      <alignment horizontal="right" wrapText="1"/>
    </xf>
    <xf numFmtId="0" fontId="35" fillId="0" borderId="0" xfId="0" applyFont="1" applyAlignment="1">
      <alignment wrapText="1"/>
    </xf>
    <xf numFmtId="2" fontId="0" fillId="0" borderId="37" xfId="0" applyNumberFormat="1" applyBorder="1" applyAlignment="1">
      <alignment horizontal="center"/>
    </xf>
    <xf numFmtId="0" fontId="8" fillId="0" borderId="19" xfId="0" applyFont="1" applyBorder="1" applyAlignment="1">
      <alignment horizontal="left"/>
    </xf>
    <xf numFmtId="0" fontId="44" fillId="0" borderId="10" xfId="0" applyFont="1" applyBorder="1" applyAlignment="1">
      <alignment horizontal="right" wrapText="1"/>
    </xf>
    <xf numFmtId="0" fontId="0" fillId="0" borderId="50" xfId="0" applyBorder="1" applyAlignment="1">
      <alignment horizontal="center" vertical="center"/>
    </xf>
    <xf numFmtId="0" fontId="0" fillId="0" borderId="51" xfId="0" applyBorder="1" applyAlignment="1">
      <alignment horizontal="center" vertical="center"/>
    </xf>
    <xf numFmtId="0" fontId="5" fillId="0" borderId="16" xfId="47" applyFont="1" applyBorder="1">
      <alignment/>
      <protection/>
    </xf>
    <xf numFmtId="0" fontId="4" fillId="33" borderId="16" xfId="47" applyFill="1" applyBorder="1" applyAlignment="1" applyProtection="1">
      <alignment horizontal="center"/>
      <protection locked="0"/>
    </xf>
    <xf numFmtId="2" fontId="4" fillId="0" borderId="16" xfId="47" applyNumberFormat="1" applyBorder="1" applyAlignment="1">
      <alignment horizontal="center"/>
      <protection/>
    </xf>
    <xf numFmtId="172" fontId="4" fillId="0" borderId="16" xfId="47" applyNumberFormat="1" applyBorder="1" applyAlignment="1">
      <alignment horizontal="center"/>
      <protection/>
    </xf>
    <xf numFmtId="1" fontId="4" fillId="0" borderId="16" xfId="47" applyNumberFormat="1" applyBorder="1" applyAlignment="1">
      <alignment horizontal="center"/>
      <protection/>
    </xf>
    <xf numFmtId="0" fontId="4" fillId="0" borderId="22" xfId="47" applyBorder="1" applyAlignment="1" applyProtection="1">
      <alignment horizontal="center"/>
      <protection locked="0"/>
    </xf>
    <xf numFmtId="10" fontId="0" fillId="33" borderId="16" xfId="60" applyNumberFormat="1" applyFont="1" applyFill="1" applyBorder="1" applyAlignment="1" applyProtection="1">
      <alignment horizontal="center" wrapText="1"/>
      <protection locked="0"/>
    </xf>
    <xf numFmtId="0" fontId="0" fillId="0" borderId="0" xfId="0" applyFont="1" applyAlignment="1" applyProtection="1">
      <alignment/>
      <protection/>
    </xf>
    <xf numFmtId="0" fontId="49" fillId="36" borderId="52" xfId="56" applyFont="1" applyFill="1" applyBorder="1" applyAlignment="1">
      <alignment horizontal="center"/>
      <protection/>
    </xf>
    <xf numFmtId="0" fontId="49" fillId="0" borderId="53" xfId="56" applyFont="1" applyFill="1" applyBorder="1" applyAlignment="1">
      <alignment horizontal="right" wrapText="1"/>
      <protection/>
    </xf>
    <xf numFmtId="0" fontId="49" fillId="0" borderId="53" xfId="56" applyFont="1" applyFill="1" applyBorder="1" applyAlignment="1">
      <alignment wrapText="1"/>
      <protection/>
    </xf>
    <xf numFmtId="0" fontId="100" fillId="37" borderId="54" xfId="0" applyFont="1" applyFill="1" applyBorder="1" applyAlignment="1">
      <alignment horizontal="center" vertical="center" wrapText="1"/>
    </xf>
    <xf numFmtId="0" fontId="4" fillId="0" borderId="0" xfId="44">
      <alignment/>
      <protection/>
    </xf>
    <xf numFmtId="0" fontId="100" fillId="0" borderId="54" xfId="0" applyFont="1" applyFill="1" applyBorder="1" applyAlignment="1">
      <alignment horizontal="center" vertical="center" wrapText="1"/>
    </xf>
    <xf numFmtId="0" fontId="101" fillId="38" borderId="54" xfId="0" applyFont="1" applyFill="1" applyBorder="1" applyAlignment="1">
      <alignment vertical="center" wrapText="1"/>
    </xf>
    <xf numFmtId="0" fontId="48" fillId="0" borderId="53" xfId="49" applyFont="1" applyFill="1" applyBorder="1" applyAlignment="1">
      <alignment wrapText="1"/>
      <protection/>
    </xf>
    <xf numFmtId="0" fontId="49" fillId="0" borderId="53" xfId="50" applyFont="1" applyFill="1" applyBorder="1" applyAlignment="1">
      <alignment wrapText="1"/>
      <protection/>
    </xf>
    <xf numFmtId="0" fontId="0" fillId="33" borderId="15" xfId="0" applyFill="1" applyBorder="1" applyAlignment="1" applyProtection="1">
      <alignment horizontal="center" wrapText="1"/>
      <protection locked="0"/>
    </xf>
    <xf numFmtId="0" fontId="0" fillId="34" borderId="0" xfId="55" applyFill="1">
      <alignment/>
      <protection/>
    </xf>
    <xf numFmtId="0" fontId="4" fillId="0" borderId="0" xfId="43" applyAlignment="1">
      <alignment horizontal="center"/>
      <protection/>
    </xf>
    <xf numFmtId="0" fontId="4" fillId="39" borderId="0" xfId="43" applyFill="1" applyAlignment="1">
      <alignment horizontal="center"/>
      <protection/>
    </xf>
    <xf numFmtId="0" fontId="4" fillId="0" borderId="0" xfId="43" applyFill="1">
      <alignment/>
      <protection/>
    </xf>
    <xf numFmtId="0" fontId="48" fillId="0" borderId="53" xfId="51" applyFont="1" applyFill="1" applyBorder="1" applyAlignment="1">
      <alignment horizontal="right" wrapText="1"/>
      <protection/>
    </xf>
    <xf numFmtId="0" fontId="4" fillId="0" borderId="0" xfId="43">
      <alignment/>
      <protection/>
    </xf>
    <xf numFmtId="0" fontId="5" fillId="33" borderId="0" xfId="44" applyFont="1" applyFill="1" applyAlignment="1">
      <alignment horizontal="center"/>
      <protection/>
    </xf>
    <xf numFmtId="0" fontId="4" fillId="0" borderId="0" xfId="44" applyAlignment="1">
      <alignment horizontal="center"/>
      <protection/>
    </xf>
    <xf numFmtId="0" fontId="49" fillId="0" borderId="0" xfId="48" applyFont="1" applyFill="1" applyBorder="1" applyAlignment="1">
      <alignment horizontal="center"/>
      <protection/>
    </xf>
    <xf numFmtId="0" fontId="49" fillId="0" borderId="55" xfId="48" applyFont="1" applyFill="1" applyBorder="1" applyAlignment="1">
      <alignment wrapText="1"/>
      <protection/>
    </xf>
    <xf numFmtId="0" fontId="49" fillId="0" borderId="55" xfId="48" applyFont="1" applyFill="1" applyBorder="1" applyAlignment="1">
      <alignment horizontal="right" wrapText="1"/>
      <protection/>
    </xf>
    <xf numFmtId="0" fontId="49" fillId="0" borderId="53" xfId="48" applyFont="1" applyFill="1" applyBorder="1" applyAlignment="1">
      <alignment wrapText="1"/>
      <protection/>
    </xf>
    <xf numFmtId="0" fontId="49" fillId="0" borderId="53" xfId="48" applyFont="1" applyFill="1" applyBorder="1" applyAlignment="1">
      <alignment horizontal="right" wrapText="1"/>
      <protection/>
    </xf>
    <xf numFmtId="0" fontId="48" fillId="0" borderId="0" xfId="48">
      <alignment/>
      <protection/>
    </xf>
    <xf numFmtId="0" fontId="8" fillId="0" borderId="25" xfId="0" applyFont="1" applyBorder="1" applyAlignment="1" applyProtection="1">
      <alignment horizontal="right" wrapText="1"/>
      <protection/>
    </xf>
    <xf numFmtId="0" fontId="102" fillId="34" borderId="0" xfId="55" applyFont="1" applyFill="1" applyProtection="1">
      <alignment/>
      <protection locked="0"/>
    </xf>
    <xf numFmtId="0" fontId="53" fillId="0" borderId="0" xfId="46" applyFont="1" applyAlignment="1">
      <alignment wrapText="1"/>
      <protection/>
    </xf>
    <xf numFmtId="0" fontId="53" fillId="0" borderId="0" xfId="46" applyFont="1" applyAlignment="1">
      <alignment vertical="top" wrapText="1"/>
      <protection/>
    </xf>
    <xf numFmtId="0" fontId="53" fillId="0" borderId="0" xfId="46" applyFont="1" applyAlignment="1">
      <alignment/>
      <protection/>
    </xf>
    <xf numFmtId="0" fontId="53" fillId="0" borderId="0" xfId="46" applyFont="1" applyAlignment="1">
      <alignment horizontal="center"/>
      <protection/>
    </xf>
    <xf numFmtId="0" fontId="36" fillId="0" borderId="0" xfId="46" applyFont="1" applyAlignment="1">
      <alignment/>
      <protection/>
    </xf>
    <xf numFmtId="0" fontId="53" fillId="0" borderId="0" xfId="46" applyFont="1" applyAlignment="1">
      <alignment horizontal="left" vertical="center" wrapText="1"/>
      <protection/>
    </xf>
    <xf numFmtId="0" fontId="53" fillId="0" borderId="0" xfId="46" applyFont="1" applyAlignment="1">
      <alignment vertical="center" wrapText="1"/>
      <protection/>
    </xf>
    <xf numFmtId="0" fontId="4" fillId="0" borderId="0" xfId="46" applyFont="1" applyAlignment="1">
      <alignment/>
      <protection/>
    </xf>
    <xf numFmtId="0" fontId="4" fillId="33" borderId="0" xfId="46" applyFont="1" applyFill="1" applyAlignment="1" applyProtection="1">
      <alignment vertical="top" wrapText="1"/>
      <protection locked="0"/>
    </xf>
    <xf numFmtId="0" fontId="4" fillId="33" borderId="0" xfId="46" applyFont="1" applyFill="1" applyAlignment="1" applyProtection="1">
      <alignment wrapText="1"/>
      <protection locked="0"/>
    </xf>
    <xf numFmtId="0" fontId="0" fillId="33" borderId="0" xfId="0" applyFont="1" applyFill="1" applyAlignment="1" applyProtection="1">
      <alignment wrapText="1"/>
      <protection locked="0"/>
    </xf>
    <xf numFmtId="0" fontId="0" fillId="0" borderId="0" xfId="0" applyFont="1" applyAlignment="1" applyProtection="1">
      <alignment/>
      <protection locked="0"/>
    </xf>
    <xf numFmtId="0" fontId="0" fillId="33" borderId="0" xfId="0" applyFill="1" applyAlignment="1" applyProtection="1">
      <alignment horizontal="left" wrapText="1"/>
      <protection locked="0"/>
    </xf>
    <xf numFmtId="0" fontId="4" fillId="0" borderId="16" xfId="0" applyFont="1" applyBorder="1" applyAlignment="1" applyProtection="1">
      <alignment horizontal="left"/>
      <protection/>
    </xf>
    <xf numFmtId="0" fontId="4" fillId="0" borderId="22" xfId="0" applyFont="1" applyBorder="1" applyAlignment="1" applyProtection="1">
      <alignment horizontal="left"/>
      <protection/>
    </xf>
    <xf numFmtId="0" fontId="4" fillId="0" borderId="15" xfId="0" applyFont="1" applyBorder="1" applyAlignment="1" applyProtection="1">
      <alignment horizontal="left"/>
      <protection/>
    </xf>
    <xf numFmtId="0" fontId="55" fillId="0" borderId="56" xfId="54" applyFont="1" applyBorder="1" applyAlignment="1" applyProtection="1">
      <alignment horizontal="center" wrapText="1"/>
      <protection/>
    </xf>
    <xf numFmtId="0" fontId="55" fillId="0" borderId="57" xfId="54" applyFont="1" applyBorder="1" applyAlignment="1" applyProtection="1">
      <alignment horizontal="center" wrapText="1"/>
      <protection/>
    </xf>
    <xf numFmtId="0" fontId="55" fillId="0" borderId="58" xfId="54" applyFont="1" applyBorder="1" applyAlignment="1" applyProtection="1">
      <alignment horizontal="center" wrapText="1"/>
      <protection/>
    </xf>
    <xf numFmtId="0" fontId="4" fillId="0" borderId="17" xfId="0" applyFont="1" applyBorder="1" applyAlignment="1" applyProtection="1">
      <alignment horizontal="center"/>
      <protection/>
    </xf>
    <xf numFmtId="0" fontId="4" fillId="0" borderId="17" xfId="0" applyFont="1" applyBorder="1" applyAlignment="1" applyProtection="1">
      <alignment horizontal="left"/>
      <protection/>
    </xf>
    <xf numFmtId="188" fontId="4" fillId="0" borderId="59" xfId="54" applyNumberFormat="1" applyFont="1" applyFill="1" applyBorder="1" applyAlignment="1" applyProtection="1">
      <alignment horizontal="center" wrapText="1"/>
      <protection locked="0"/>
    </xf>
    <xf numFmtId="188" fontId="4" fillId="0" borderId="60" xfId="54" applyNumberFormat="1" applyFont="1" applyFill="1" applyBorder="1" applyAlignment="1" applyProtection="1">
      <alignment horizontal="center" wrapText="1"/>
      <protection locked="0"/>
    </xf>
    <xf numFmtId="0" fontId="4" fillId="0" borderId="61" xfId="54" applyFont="1" applyBorder="1" applyAlignment="1" applyProtection="1">
      <alignment horizontal="center"/>
      <protection locked="0"/>
    </xf>
    <xf numFmtId="0" fontId="4" fillId="0" borderId="36" xfId="54" applyFont="1" applyBorder="1" applyAlignment="1" applyProtection="1">
      <alignment horizontal="center"/>
      <protection locked="0"/>
    </xf>
    <xf numFmtId="0" fontId="4" fillId="0" borderId="60" xfId="54" applyFont="1" applyBorder="1" applyAlignment="1" applyProtection="1">
      <alignment horizontal="center"/>
      <protection locked="0"/>
    </xf>
    <xf numFmtId="0" fontId="4" fillId="0" borderId="22" xfId="0" applyFont="1" applyBorder="1" applyAlignment="1" applyProtection="1">
      <alignment horizontal="center"/>
      <protection/>
    </xf>
    <xf numFmtId="0" fontId="4" fillId="0" borderId="62" xfId="54" applyFont="1" applyBorder="1" applyAlignment="1" applyProtection="1">
      <alignment horizontal="center"/>
      <protection locked="0"/>
    </xf>
    <xf numFmtId="0" fontId="4" fillId="0" borderId="51" xfId="54" applyFont="1" applyBorder="1" applyAlignment="1" applyProtection="1">
      <alignment horizontal="center"/>
      <protection locked="0"/>
    </xf>
    <xf numFmtId="0" fontId="4" fillId="0" borderId="63" xfId="54" applyFont="1" applyBorder="1" applyAlignment="1" applyProtection="1">
      <alignment horizontal="center"/>
      <protection locked="0"/>
    </xf>
    <xf numFmtId="172" fontId="4" fillId="0" borderId="59" xfId="54" applyNumberFormat="1" applyFont="1" applyFill="1" applyBorder="1" applyAlignment="1" applyProtection="1">
      <alignment horizontal="center" wrapText="1"/>
      <protection locked="0"/>
    </xf>
    <xf numFmtId="172" fontId="4" fillId="0" borderId="60" xfId="54" applyNumberFormat="1" applyFont="1" applyFill="1" applyBorder="1" applyAlignment="1" applyProtection="1">
      <alignment horizontal="center" wrapText="1"/>
      <protection locked="0"/>
    </xf>
    <xf numFmtId="0" fontId="4" fillId="0" borderId="64" xfId="0" applyFont="1" applyBorder="1" applyAlignment="1" applyProtection="1">
      <alignment horizontal="center"/>
      <protection/>
    </xf>
    <xf numFmtId="0" fontId="4" fillId="0" borderId="49" xfId="0" applyFont="1" applyBorder="1" applyAlignment="1" applyProtection="1">
      <alignment horizontal="center"/>
      <protection/>
    </xf>
    <xf numFmtId="0" fontId="4" fillId="0" borderId="23" xfId="0" applyFont="1" applyBorder="1" applyAlignment="1" applyProtection="1">
      <alignment horizontal="center"/>
      <protection/>
    </xf>
    <xf numFmtId="0" fontId="4" fillId="0" borderId="10" xfId="47" applyFont="1" applyBorder="1" applyAlignment="1" applyProtection="1">
      <alignment horizontal="left"/>
      <protection/>
    </xf>
    <xf numFmtId="172" fontId="4" fillId="0" borderId="23" xfId="54" applyNumberFormat="1" applyFont="1" applyFill="1" applyBorder="1" applyAlignment="1" applyProtection="1">
      <alignment horizontal="center" wrapText="1"/>
      <protection locked="0"/>
    </xf>
    <xf numFmtId="172" fontId="4" fillId="0" borderId="65" xfId="54" applyNumberFormat="1" applyFont="1" applyFill="1" applyBorder="1" applyAlignment="1" applyProtection="1">
      <alignment horizontal="center" wrapText="1"/>
      <protection locked="0"/>
    </xf>
    <xf numFmtId="0" fontId="4" fillId="0" borderId="47" xfId="54" applyFont="1" applyBorder="1" applyAlignment="1" applyProtection="1">
      <alignment horizontal="center"/>
      <protection locked="0"/>
    </xf>
    <xf numFmtId="0" fontId="4" fillId="0" borderId="66" xfId="54" applyFont="1" applyBorder="1" applyAlignment="1" applyProtection="1">
      <alignment horizontal="center"/>
      <protection locked="0"/>
    </xf>
    <xf numFmtId="0" fontId="4" fillId="0" borderId="67" xfId="54" applyFont="1" applyBorder="1" applyAlignment="1" applyProtection="1">
      <alignment horizontal="center"/>
      <protection locked="0"/>
    </xf>
    <xf numFmtId="0" fontId="4" fillId="0" borderId="15" xfId="0" applyFont="1" applyBorder="1" applyAlignment="1" applyProtection="1">
      <alignment horizontal="center"/>
      <protection/>
    </xf>
    <xf numFmtId="172" fontId="4" fillId="0" borderId="41" xfId="54" applyNumberFormat="1" applyFont="1" applyFill="1" applyBorder="1" applyAlignment="1" applyProtection="1">
      <alignment horizontal="center" wrapText="1"/>
      <protection locked="0"/>
    </xf>
    <xf numFmtId="172" fontId="4" fillId="0" borderId="68" xfId="54" applyNumberFormat="1" applyFont="1" applyFill="1" applyBorder="1" applyAlignment="1" applyProtection="1">
      <alignment horizontal="center" wrapText="1"/>
      <protection locked="0"/>
    </xf>
    <xf numFmtId="0" fontId="4" fillId="0" borderId="69" xfId="54" applyFont="1" applyBorder="1" applyAlignment="1" applyProtection="1">
      <alignment horizontal="center"/>
      <protection locked="0"/>
    </xf>
    <xf numFmtId="0" fontId="4" fillId="0" borderId="21" xfId="54" applyFont="1" applyBorder="1" applyAlignment="1" applyProtection="1">
      <alignment horizontal="center"/>
      <protection locked="0"/>
    </xf>
    <xf numFmtId="0" fontId="4" fillId="0" borderId="68" xfId="54" applyFont="1" applyBorder="1" applyAlignment="1" applyProtection="1">
      <alignment horizontal="center"/>
      <protection locked="0"/>
    </xf>
    <xf numFmtId="0" fontId="98" fillId="33" borderId="0" xfId="0" applyFont="1" applyFill="1" applyAlignment="1" applyProtection="1">
      <alignment vertical="top" wrapText="1"/>
      <protection locked="0"/>
    </xf>
    <xf numFmtId="172" fontId="4" fillId="33" borderId="20" xfId="47" applyNumberFormat="1" applyFont="1" applyFill="1" applyBorder="1" applyAlignment="1" applyProtection="1">
      <alignment horizontal="center"/>
      <protection locked="0"/>
    </xf>
    <xf numFmtId="172" fontId="4" fillId="33" borderId="21" xfId="47" applyNumberFormat="1" applyFont="1" applyFill="1" applyBorder="1" applyAlignment="1" applyProtection="1">
      <alignment horizontal="center"/>
      <protection locked="0"/>
    </xf>
    <xf numFmtId="172" fontId="4" fillId="33" borderId="21" xfId="47" applyNumberFormat="1" applyFill="1" applyBorder="1" applyAlignment="1" applyProtection="1">
      <alignment horizontal="center"/>
      <protection locked="0"/>
    </xf>
    <xf numFmtId="172" fontId="4" fillId="33" borderId="18" xfId="47" applyNumberFormat="1" applyFont="1" applyFill="1" applyBorder="1" applyAlignment="1" applyProtection="1">
      <alignment horizontal="center"/>
      <protection locked="0"/>
    </xf>
    <xf numFmtId="172" fontId="4" fillId="33" borderId="36" xfId="47" applyNumberFormat="1" applyFont="1" applyFill="1" applyBorder="1" applyAlignment="1" applyProtection="1">
      <alignment horizontal="center"/>
      <protection locked="0"/>
    </xf>
    <xf numFmtId="172" fontId="4" fillId="33" borderId="43" xfId="47" applyNumberFormat="1" applyFont="1" applyFill="1" applyBorder="1" applyAlignment="1" applyProtection="1">
      <alignment horizontal="center"/>
      <protection locked="0"/>
    </xf>
    <xf numFmtId="1" fontId="4" fillId="33" borderId="51" xfId="47" applyNumberFormat="1" applyFont="1" applyFill="1" applyBorder="1" applyAlignment="1" applyProtection="1">
      <alignment horizontal="center"/>
      <protection locked="0"/>
    </xf>
    <xf numFmtId="1" fontId="4" fillId="33" borderId="66" xfId="47" applyNumberFormat="1" applyFont="1" applyFill="1" applyBorder="1" applyAlignment="1" applyProtection="1">
      <alignment horizontal="center"/>
      <protection locked="0"/>
    </xf>
    <xf numFmtId="172" fontId="4" fillId="33" borderId="66" xfId="47" applyNumberFormat="1" applyFont="1" applyFill="1" applyBorder="1" applyAlignment="1" applyProtection="1">
      <alignment horizontal="center"/>
      <protection locked="0"/>
    </xf>
    <xf numFmtId="172" fontId="4" fillId="33" borderId="70" xfId="47" applyNumberFormat="1" applyFont="1" applyFill="1" applyBorder="1" applyAlignment="1" applyProtection="1">
      <alignment horizontal="center"/>
      <protection locked="0"/>
    </xf>
    <xf numFmtId="172" fontId="4" fillId="33" borderId="71" xfId="47" applyNumberFormat="1" applyFont="1" applyFill="1" applyBorder="1" applyAlignment="1" applyProtection="1">
      <alignment horizontal="center"/>
      <protection locked="0"/>
    </xf>
    <xf numFmtId="172" fontId="4" fillId="33" borderId="72" xfId="47" applyNumberFormat="1" applyFont="1" applyFill="1" applyBorder="1" applyAlignment="1" applyProtection="1">
      <alignment horizontal="center"/>
      <protection locked="0"/>
    </xf>
    <xf numFmtId="1" fontId="4" fillId="33" borderId="21" xfId="47" applyNumberFormat="1" applyFont="1" applyFill="1" applyBorder="1" applyAlignment="1" applyProtection="1">
      <alignment horizontal="center"/>
      <protection locked="0"/>
    </xf>
    <xf numFmtId="1" fontId="4" fillId="33" borderId="68" xfId="47" applyNumberFormat="1" applyFont="1" applyFill="1" applyBorder="1" applyAlignment="1" applyProtection="1">
      <alignment horizontal="center"/>
      <protection locked="0"/>
    </xf>
    <xf numFmtId="1" fontId="4" fillId="33" borderId="36" xfId="47" applyNumberFormat="1" applyFont="1" applyFill="1" applyBorder="1" applyAlignment="1" applyProtection="1">
      <alignment horizontal="center"/>
      <protection locked="0"/>
    </xf>
    <xf numFmtId="174" fontId="4" fillId="0" borderId="21" xfId="47" applyNumberFormat="1" applyBorder="1" applyAlignment="1">
      <alignment horizontal="center"/>
      <protection/>
    </xf>
    <xf numFmtId="1" fontId="50" fillId="33" borderId="51" xfId="47" applyNumberFormat="1" applyFont="1" applyFill="1" applyBorder="1" applyAlignment="1" applyProtection="1">
      <alignment horizontal="center"/>
      <protection locked="0"/>
    </xf>
    <xf numFmtId="172" fontId="4" fillId="33" borderId="51" xfId="47" applyNumberFormat="1" applyFont="1" applyFill="1" applyBorder="1" applyAlignment="1" applyProtection="1">
      <alignment horizontal="center"/>
      <protection locked="0"/>
    </xf>
    <xf numFmtId="2" fontId="4" fillId="33" borderId="51" xfId="47" applyNumberFormat="1" applyFont="1" applyFill="1" applyBorder="1" applyAlignment="1" applyProtection="1">
      <alignment horizontal="center"/>
      <protection locked="0"/>
    </xf>
    <xf numFmtId="172" fontId="50" fillId="33" borderId="43" xfId="47" applyNumberFormat="1" applyFont="1" applyFill="1" applyBorder="1" applyAlignment="1" applyProtection="1">
      <alignment horizontal="center"/>
      <protection locked="0"/>
    </xf>
    <xf numFmtId="2" fontId="4" fillId="33" borderId="21" xfId="47" applyNumberFormat="1" applyFont="1" applyFill="1" applyBorder="1" applyAlignment="1" applyProtection="1">
      <alignment horizontal="center"/>
      <protection locked="0"/>
    </xf>
    <xf numFmtId="2" fontId="4" fillId="33" borderId="43" xfId="47" applyNumberFormat="1" applyFont="1" applyFill="1" applyBorder="1" applyAlignment="1" applyProtection="1">
      <alignment horizontal="center"/>
      <protection locked="0"/>
    </xf>
    <xf numFmtId="2" fontId="50" fillId="33" borderId="43" xfId="47" applyNumberFormat="1" applyFont="1" applyFill="1" applyBorder="1" applyAlignment="1" applyProtection="1">
      <alignment horizontal="center"/>
      <protection locked="0"/>
    </xf>
    <xf numFmtId="2" fontId="50" fillId="33" borderId="21" xfId="47" applyNumberFormat="1" applyFont="1" applyFill="1" applyBorder="1" applyAlignment="1" applyProtection="1">
      <alignment horizontal="center"/>
      <protection locked="0"/>
    </xf>
    <xf numFmtId="1" fontId="50" fillId="33" borderId="66" xfId="47" applyNumberFormat="1" applyFont="1" applyFill="1" applyBorder="1" applyAlignment="1" applyProtection="1">
      <alignment horizontal="center"/>
      <protection locked="0"/>
    </xf>
    <xf numFmtId="172" fontId="50" fillId="33" borderId="66" xfId="47" applyNumberFormat="1" applyFont="1" applyFill="1" applyBorder="1" applyAlignment="1" applyProtection="1">
      <alignment horizontal="center"/>
      <protection locked="0"/>
    </xf>
    <xf numFmtId="172" fontId="50" fillId="33" borderId="21" xfId="47" applyNumberFormat="1" applyFont="1" applyFill="1" applyBorder="1" applyAlignment="1" applyProtection="1">
      <alignment horizontal="center"/>
      <protection locked="0"/>
    </xf>
    <xf numFmtId="0" fontId="103" fillId="33" borderId="0" xfId="46" applyFont="1" applyFill="1" applyAlignment="1" applyProtection="1">
      <alignment wrapText="1"/>
      <protection locked="0"/>
    </xf>
    <xf numFmtId="0" fontId="0" fillId="33" borderId="0" xfId="0" applyFill="1" applyAlignment="1" applyProtection="1">
      <alignment vertical="top" wrapText="1"/>
      <protection locked="0"/>
    </xf>
    <xf numFmtId="0" fontId="0" fillId="0" borderId="0" xfId="0" applyAlignment="1" applyProtection="1">
      <alignment/>
      <protection locked="0"/>
    </xf>
    <xf numFmtId="0" fontId="104" fillId="0" borderId="0" xfId="46" applyFont="1" applyAlignment="1">
      <alignment vertical="top" wrapText="1"/>
      <protection/>
    </xf>
    <xf numFmtId="172" fontId="4" fillId="33" borderId="20" xfId="47" applyNumberFormat="1" applyFont="1" applyFill="1" applyBorder="1" applyProtection="1">
      <alignment/>
      <protection locked="0"/>
    </xf>
    <xf numFmtId="172" fontId="4" fillId="33" borderId="18" xfId="47" applyNumberFormat="1" applyFont="1" applyFill="1" applyBorder="1" applyProtection="1">
      <alignment/>
      <protection locked="0"/>
    </xf>
    <xf numFmtId="172" fontId="4" fillId="33" borderId="51" xfId="47" applyNumberFormat="1" applyFont="1" applyFill="1" applyBorder="1" applyProtection="1">
      <alignment/>
      <protection locked="0"/>
    </xf>
    <xf numFmtId="172" fontId="4" fillId="33" borderId="66" xfId="47" applyNumberFormat="1" applyFont="1" applyFill="1" applyBorder="1" applyProtection="1">
      <alignment/>
      <protection locked="0"/>
    </xf>
    <xf numFmtId="172" fontId="4" fillId="33" borderId="70" xfId="47" applyNumberFormat="1" applyFont="1" applyFill="1" applyBorder="1" applyProtection="1">
      <alignment/>
      <protection locked="0"/>
    </xf>
    <xf numFmtId="172" fontId="4" fillId="33" borderId="72" xfId="47" applyNumberFormat="1" applyFont="1" applyFill="1" applyBorder="1" applyProtection="1">
      <alignment/>
      <protection locked="0"/>
    </xf>
    <xf numFmtId="1" fontId="4" fillId="33" borderId="36" xfId="47" applyNumberFormat="1" applyFont="1" applyFill="1" applyBorder="1" applyProtection="1">
      <alignment/>
      <protection locked="0"/>
    </xf>
    <xf numFmtId="1" fontId="4" fillId="33" borderId="51" xfId="47" applyNumberFormat="1" applyFont="1" applyFill="1" applyBorder="1" applyProtection="1">
      <alignment/>
      <protection locked="0"/>
    </xf>
    <xf numFmtId="1" fontId="50" fillId="33" borderId="51" xfId="47" applyNumberFormat="1" applyFont="1" applyFill="1" applyBorder="1" applyProtection="1">
      <alignment/>
      <protection locked="0"/>
    </xf>
    <xf numFmtId="0" fontId="4" fillId="0" borderId="0" xfId="47" applyProtection="1" quotePrefix="1">
      <alignment/>
      <protection locked="0"/>
    </xf>
    <xf numFmtId="172" fontId="50" fillId="33" borderId="43" xfId="47" applyNumberFormat="1" applyFont="1" applyFill="1" applyBorder="1" applyProtection="1">
      <alignment/>
      <protection locked="0"/>
    </xf>
    <xf numFmtId="172" fontId="4" fillId="33" borderId="21" xfId="47" applyNumberFormat="1" applyFont="1" applyFill="1" applyBorder="1" applyProtection="1">
      <alignment/>
      <protection locked="0"/>
    </xf>
    <xf numFmtId="2" fontId="4" fillId="33" borderId="43" xfId="47" applyNumberFormat="1" applyFont="1" applyFill="1" applyBorder="1" applyProtection="1">
      <alignment/>
      <protection locked="0"/>
    </xf>
    <xf numFmtId="2" fontId="50" fillId="33" borderId="21" xfId="47" applyNumberFormat="1" applyFont="1" applyFill="1" applyBorder="1" applyProtection="1">
      <alignment/>
      <protection locked="0"/>
    </xf>
    <xf numFmtId="172" fontId="4" fillId="33" borderId="43" xfId="47" applyNumberFormat="1" applyFont="1" applyFill="1" applyBorder="1" applyProtection="1">
      <alignment/>
      <protection locked="0"/>
    </xf>
    <xf numFmtId="1" fontId="50" fillId="33" borderId="66" xfId="47" applyNumberFormat="1" applyFont="1" applyFill="1" applyBorder="1" applyProtection="1">
      <alignment/>
      <protection locked="0"/>
    </xf>
    <xf numFmtId="2" fontId="4" fillId="33" borderId="21" xfId="47" applyNumberFormat="1" applyFont="1" applyFill="1" applyBorder="1" applyProtection="1">
      <alignment/>
      <protection locked="0"/>
    </xf>
    <xf numFmtId="0" fontId="16" fillId="33" borderId="37" xfId="55" applyFont="1" applyFill="1" applyBorder="1" applyAlignment="1" applyProtection="1">
      <alignment horizontal="left"/>
      <protection locked="0"/>
    </xf>
    <xf numFmtId="14" fontId="0" fillId="33" borderId="0" xfId="0" applyNumberFormat="1" applyFill="1" applyAlignment="1" applyProtection="1">
      <alignment horizontal="right" vertical="center"/>
      <protection locked="0"/>
    </xf>
    <xf numFmtId="1" fontId="0" fillId="33" borderId="16" xfId="0" applyNumberFormat="1" applyFill="1" applyBorder="1" applyAlignment="1" applyProtection="1">
      <alignment horizontal="center" wrapText="1"/>
      <protection locked="0"/>
    </xf>
    <xf numFmtId="14" fontId="0" fillId="33" borderId="14" xfId="0" applyNumberFormat="1" applyFill="1" applyBorder="1" applyAlignment="1" applyProtection="1">
      <alignment horizontal="center" wrapText="1"/>
      <protection locked="0"/>
    </xf>
    <xf numFmtId="49" fontId="0" fillId="40" borderId="37" xfId="0" applyNumberFormat="1" applyFill="1" applyBorder="1" applyAlignment="1" applyProtection="1">
      <alignment vertical="center" wrapText="1"/>
      <protection locked="0"/>
    </xf>
    <xf numFmtId="0" fontId="98" fillId="33" borderId="37" xfId="0" applyFont="1" applyFill="1" applyBorder="1" applyAlignment="1" applyProtection="1">
      <alignment horizontal="center" wrapText="1"/>
      <protection locked="0"/>
    </xf>
    <xf numFmtId="0" fontId="98" fillId="33" borderId="22" xfId="0" applyFont="1" applyFill="1" applyBorder="1" applyAlignment="1" applyProtection="1">
      <alignment horizontal="center" wrapText="1"/>
      <protection locked="0"/>
    </xf>
    <xf numFmtId="0" fontId="56" fillId="0" borderId="26" xfId="0" applyFont="1" applyFill="1" applyBorder="1" applyAlignment="1">
      <alignment horizontal="center" textRotation="90"/>
    </xf>
    <xf numFmtId="0" fontId="56" fillId="0" borderId="73" xfId="0" applyFont="1" applyFill="1" applyBorder="1" applyAlignment="1">
      <alignment horizontal="center" textRotation="90"/>
    </xf>
    <xf numFmtId="0" fontId="56" fillId="0" borderId="74" xfId="0" applyFont="1" applyFill="1" applyBorder="1" applyAlignment="1">
      <alignment horizontal="center" textRotation="90" wrapText="1"/>
    </xf>
    <xf numFmtId="0" fontId="56" fillId="0" borderId="0" xfId="0" applyFont="1" applyFill="1" applyBorder="1" applyAlignment="1">
      <alignment horizontal="center" textRotation="90" wrapText="1"/>
    </xf>
    <xf numFmtId="0" fontId="56" fillId="0" borderId="0" xfId="0" applyFont="1" applyFill="1" applyBorder="1" applyAlignment="1">
      <alignment horizontal="center" textRotation="90"/>
    </xf>
    <xf numFmtId="192" fontId="105" fillId="0" borderId="0" xfId="76" applyNumberFormat="1" applyFont="1" applyAlignment="1">
      <alignment/>
    </xf>
    <xf numFmtId="0" fontId="56" fillId="0" borderId="74"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56" fillId="0" borderId="0" xfId="0" applyFont="1" applyFill="1" applyAlignment="1">
      <alignment/>
    </xf>
    <xf numFmtId="192" fontId="56" fillId="0" borderId="0" xfId="76" applyNumberFormat="1" applyFont="1" applyFill="1" applyBorder="1" applyAlignment="1">
      <alignment horizontal="center"/>
    </xf>
    <xf numFmtId="0" fontId="56" fillId="0" borderId="0" xfId="0" applyFont="1" applyFill="1" applyBorder="1" applyAlignment="1">
      <alignment horizontal="center"/>
    </xf>
    <xf numFmtId="0" fontId="56" fillId="0" borderId="66" xfId="0" applyFont="1" applyFill="1" applyBorder="1" applyAlignment="1">
      <alignment horizontal="center"/>
    </xf>
    <xf numFmtId="0" fontId="56" fillId="0" borderId="75" xfId="0" applyFont="1" applyFill="1" applyBorder="1" applyAlignment="1">
      <alignment horizontal="center"/>
    </xf>
    <xf numFmtId="0" fontId="56" fillId="0" borderId="51" xfId="0" applyFont="1" applyFill="1" applyBorder="1" applyAlignment="1">
      <alignment horizontal="center"/>
    </xf>
    <xf numFmtId="192" fontId="105" fillId="0" borderId="51" xfId="76" applyNumberFormat="1" applyFont="1" applyBorder="1" applyAlignment="1">
      <alignment/>
    </xf>
    <xf numFmtId="0" fontId="56" fillId="0" borderId="44" xfId="0" applyFont="1" applyFill="1" applyBorder="1" applyAlignment="1">
      <alignment horizontal="center"/>
    </xf>
    <xf numFmtId="192" fontId="56" fillId="0" borderId="51" xfId="76" applyNumberFormat="1" applyFont="1" applyFill="1" applyBorder="1" applyAlignment="1">
      <alignment horizontal="center"/>
    </xf>
    <xf numFmtId="14" fontId="56" fillId="0" borderId="26" xfId="0" applyNumberFormat="1" applyFont="1" applyFill="1" applyBorder="1" applyAlignment="1">
      <alignment horizontal="center" vertical="center"/>
    </xf>
    <xf numFmtId="193" fontId="56" fillId="0" borderId="73" xfId="0" applyNumberFormat="1" applyFont="1" applyFill="1" applyBorder="1" applyAlignment="1">
      <alignment horizontal="center"/>
    </xf>
    <xf numFmtId="194" fontId="56" fillId="0" borderId="26" xfId="52" applyNumberFormat="1" applyFont="1" applyFill="1" applyBorder="1" applyAlignment="1">
      <alignment horizontal="center" vertical="center"/>
      <protection/>
    </xf>
    <xf numFmtId="194" fontId="56" fillId="0" borderId="76" xfId="52" applyNumberFormat="1" applyFont="1" applyFill="1" applyBorder="1" applyAlignment="1">
      <alignment horizontal="center" vertical="center"/>
      <protection/>
    </xf>
    <xf numFmtId="194" fontId="56" fillId="0" borderId="0" xfId="52" applyNumberFormat="1" applyFont="1" applyFill="1" applyBorder="1" applyAlignment="1">
      <alignment horizontal="center" vertical="center"/>
      <protection/>
    </xf>
    <xf numFmtId="1" fontId="56" fillId="0" borderId="51" xfId="0" applyNumberFormat="1" applyFont="1" applyFill="1" applyBorder="1" applyAlignment="1">
      <alignment horizontal="center"/>
    </xf>
    <xf numFmtId="3" fontId="56" fillId="0" borderId="51" xfId="52" applyNumberFormat="1" applyFont="1" applyFill="1" applyBorder="1" applyAlignment="1">
      <alignment horizontal="center" vertical="center"/>
      <protection/>
    </xf>
    <xf numFmtId="14" fontId="56" fillId="0" borderId="23" xfId="0" applyNumberFormat="1" applyFont="1" applyFill="1" applyBorder="1" applyAlignment="1">
      <alignment horizontal="center" vertical="center"/>
    </xf>
    <xf numFmtId="193" fontId="56" fillId="0" borderId="77" xfId="0" applyNumberFormat="1" applyFont="1" applyFill="1" applyBorder="1" applyAlignment="1">
      <alignment horizontal="center"/>
    </xf>
    <xf numFmtId="194" fontId="56" fillId="0" borderId="23" xfId="52" applyNumberFormat="1" applyFont="1" applyFill="1" applyBorder="1" applyAlignment="1">
      <alignment horizontal="center" vertical="center"/>
      <protection/>
    </xf>
    <xf numFmtId="194" fontId="56" fillId="0" borderId="44" xfId="52" applyNumberFormat="1" applyFont="1" applyFill="1" applyBorder="1" applyAlignment="1">
      <alignment horizontal="center" vertical="center"/>
      <protection/>
    </xf>
    <xf numFmtId="194" fontId="56" fillId="0" borderId="75" xfId="52" applyNumberFormat="1" applyFont="1" applyFill="1" applyBorder="1" applyAlignment="1">
      <alignment horizontal="center" vertical="center"/>
      <protection/>
    </xf>
    <xf numFmtId="14" fontId="56" fillId="0" borderId="26" xfId="0" applyNumberFormat="1" applyFont="1" applyFill="1" applyBorder="1" applyAlignment="1">
      <alignment horizontal="center"/>
    </xf>
    <xf numFmtId="2" fontId="56" fillId="0" borderId="27" xfId="0" applyNumberFormat="1" applyFont="1" applyFill="1" applyBorder="1" applyAlignment="1">
      <alignment horizontal="center"/>
    </xf>
    <xf numFmtId="2" fontId="56" fillId="0" borderId="76" xfId="0" applyNumberFormat="1" applyFont="1" applyFill="1" applyBorder="1" applyAlignment="1">
      <alignment horizontal="center"/>
    </xf>
    <xf numFmtId="2" fontId="56" fillId="0" borderId="0" xfId="0" applyNumberFormat="1" applyFont="1" applyFill="1" applyBorder="1" applyAlignment="1">
      <alignment horizontal="center"/>
    </xf>
    <xf numFmtId="14" fontId="56" fillId="0" borderId="23" xfId="0" applyNumberFormat="1" applyFont="1" applyFill="1" applyBorder="1" applyAlignment="1">
      <alignment horizontal="center"/>
    </xf>
    <xf numFmtId="194" fontId="56" fillId="0" borderId="27" xfId="52" applyNumberFormat="1" applyFont="1" applyFill="1" applyBorder="1" applyAlignment="1">
      <alignment horizontal="center" vertical="center"/>
      <protection/>
    </xf>
    <xf numFmtId="194" fontId="56" fillId="0" borderId="78" xfId="0" applyNumberFormat="1" applyFont="1" applyFill="1" applyBorder="1" applyAlignment="1">
      <alignment horizontal="center" vertical="center"/>
    </xf>
    <xf numFmtId="194" fontId="56" fillId="0" borderId="79" xfId="0" applyNumberFormat="1" applyFont="1" applyFill="1" applyBorder="1" applyAlignment="1">
      <alignment horizontal="center" vertical="center"/>
    </xf>
    <xf numFmtId="194" fontId="56" fillId="0" borderId="0" xfId="0" applyNumberFormat="1" applyFont="1" applyFill="1" applyAlignment="1">
      <alignment/>
    </xf>
    <xf numFmtId="14" fontId="56" fillId="0" borderId="34" xfId="0" applyNumberFormat="1" applyFont="1" applyFill="1" applyBorder="1" applyAlignment="1">
      <alignment horizontal="center"/>
    </xf>
    <xf numFmtId="193" fontId="56" fillId="0" borderId="80" xfId="0" applyNumberFormat="1" applyFont="1" applyFill="1" applyBorder="1" applyAlignment="1">
      <alignment horizontal="center"/>
    </xf>
    <xf numFmtId="2" fontId="56" fillId="0" borderId="42" xfId="0" applyNumberFormat="1" applyFont="1" applyFill="1" applyBorder="1" applyAlignment="1">
      <alignment horizontal="center"/>
    </xf>
    <xf numFmtId="0" fontId="56" fillId="0" borderId="0" xfId="0" applyFont="1" applyFill="1" applyAlignment="1">
      <alignment horizontal="center"/>
    </xf>
    <xf numFmtId="194" fontId="56" fillId="0" borderId="0" xfId="0" applyNumberFormat="1" applyFont="1" applyFill="1" applyAlignment="1">
      <alignment horizontal="center"/>
    </xf>
    <xf numFmtId="0" fontId="106" fillId="33" borderId="37" xfId="0" applyFont="1" applyFill="1" applyBorder="1" applyAlignment="1" applyProtection="1">
      <alignment horizontal="center" wrapText="1"/>
      <protection locked="0"/>
    </xf>
    <xf numFmtId="0" fontId="107" fillId="0" borderId="50" xfId="0" applyFont="1" applyFill="1" applyBorder="1" applyAlignment="1">
      <alignment horizontal="center"/>
    </xf>
    <xf numFmtId="0" fontId="107" fillId="0" borderId="51" xfId="0" applyFont="1" applyFill="1" applyBorder="1" applyAlignment="1">
      <alignment horizontal="center"/>
    </xf>
    <xf numFmtId="0" fontId="0" fillId="0" borderId="49" xfId="0" applyBorder="1" applyAlignment="1">
      <alignment horizontal="center" wrapText="1"/>
    </xf>
    <xf numFmtId="0" fontId="0" fillId="0" borderId="62" xfId="0" applyBorder="1" applyAlignment="1">
      <alignment horizontal="center" wrapText="1"/>
    </xf>
    <xf numFmtId="0" fontId="38" fillId="0" borderId="49" xfId="0" applyFont="1" applyBorder="1" applyAlignment="1">
      <alignment wrapText="1"/>
    </xf>
    <xf numFmtId="0" fontId="38" fillId="0" borderId="62" xfId="0" applyFont="1" applyBorder="1" applyAlignment="1">
      <alignment wrapText="1"/>
    </xf>
    <xf numFmtId="0" fontId="0" fillId="0" borderId="49" xfId="0" applyBorder="1" applyAlignment="1">
      <alignment wrapText="1"/>
    </xf>
    <xf numFmtId="0" fontId="0" fillId="0" borderId="62" xfId="0" applyFont="1" applyBorder="1" applyAlignment="1">
      <alignment wrapText="1"/>
    </xf>
    <xf numFmtId="0" fontId="0" fillId="0" borderId="49" xfId="0" applyFont="1" applyBorder="1" applyAlignment="1">
      <alignment wrapText="1"/>
    </xf>
    <xf numFmtId="0" fontId="55" fillId="0" borderId="39" xfId="54" applyFont="1" applyBorder="1" applyAlignment="1" applyProtection="1">
      <alignment horizontal="left" vertical="center"/>
      <protection/>
    </xf>
    <xf numFmtId="0" fontId="55" fillId="0" borderId="81" xfId="54" applyFont="1" applyBorder="1" applyAlignment="1" applyProtection="1">
      <alignment horizontal="left" vertical="center"/>
      <protection/>
    </xf>
    <xf numFmtId="0" fontId="55" fillId="0" borderId="40" xfId="54" applyFont="1" applyBorder="1" applyAlignment="1" applyProtection="1">
      <alignment horizontal="left" vertical="center"/>
      <protection/>
    </xf>
    <xf numFmtId="0" fontId="4" fillId="0" borderId="42" xfId="54" applyBorder="1" applyAlignment="1">
      <alignment horizontal="center"/>
      <protection/>
    </xf>
    <xf numFmtId="0" fontId="4" fillId="0" borderId="28" xfId="47" applyBorder="1" applyAlignment="1">
      <alignment horizontal="center" vertical="center"/>
      <protection/>
    </xf>
    <xf numFmtId="0" fontId="0" fillId="0" borderId="14" xfId="0" applyBorder="1" applyAlignment="1">
      <alignment horizontal="center" vertical="center"/>
    </xf>
    <xf numFmtId="0" fontId="0" fillId="0" borderId="10" xfId="0" applyBorder="1" applyAlignment="1">
      <alignment horizontal="center" vertical="center"/>
    </xf>
    <xf numFmtId="0" fontId="4" fillId="0" borderId="0" xfId="47" applyAlignment="1">
      <alignment horizontal="left" wrapText="1"/>
      <protection/>
    </xf>
    <xf numFmtId="0" fontId="0" fillId="0" borderId="0" xfId="0" applyAlignment="1">
      <alignment wrapText="1"/>
    </xf>
    <xf numFmtId="0" fontId="4" fillId="0" borderId="16" xfId="47" applyBorder="1" applyAlignment="1">
      <alignment horizontal="center" vertical="center"/>
      <protection/>
    </xf>
    <xf numFmtId="0" fontId="4" fillId="0" borderId="10" xfId="47" applyBorder="1" applyAlignment="1">
      <alignment horizontal="center" vertical="center"/>
      <protection/>
    </xf>
    <xf numFmtId="0" fontId="4" fillId="0" borderId="14" xfId="47" applyBorder="1" applyAlignment="1">
      <alignment horizontal="center" vertical="center"/>
      <protection/>
    </xf>
    <xf numFmtId="0" fontId="38" fillId="0" borderId="0" xfId="0" applyFont="1" applyAlignment="1">
      <alignment wrapText="1"/>
    </xf>
    <xf numFmtId="0" fontId="0" fillId="33" borderId="0" xfId="0" applyFill="1" applyAlignment="1" applyProtection="1">
      <alignment horizontal="left" wrapText="1"/>
      <protection locked="0"/>
    </xf>
    <xf numFmtId="0" fontId="30" fillId="0" borderId="0" xfId="0" applyFont="1" applyAlignment="1">
      <alignment horizontal="justify" vertical="center" wrapText="1"/>
    </xf>
    <xf numFmtId="0" fontId="0" fillId="41" borderId="0" xfId="0" applyFill="1" applyAlignment="1" applyProtection="1">
      <alignment horizontal="left" wrapText="1"/>
      <protection/>
    </xf>
    <xf numFmtId="0" fontId="35" fillId="0" borderId="0" xfId="0" applyFont="1" applyAlignment="1" applyProtection="1">
      <alignment horizontal="left"/>
      <protection locked="0"/>
    </xf>
    <xf numFmtId="0" fontId="56" fillId="0" borderId="23" xfId="0" applyFont="1" applyFill="1" applyBorder="1" applyAlignment="1">
      <alignment horizontal="center" vertical="center"/>
    </xf>
    <xf numFmtId="0" fontId="56" fillId="0" borderId="77" xfId="0" applyFont="1" applyFill="1" applyBorder="1" applyAlignment="1">
      <alignment horizontal="center" vertical="center"/>
    </xf>
    <xf numFmtId="0" fontId="56" fillId="0" borderId="23" xfId="0" applyFont="1" applyFill="1" applyBorder="1" applyAlignment="1">
      <alignment horizontal="center"/>
    </xf>
    <xf numFmtId="0" fontId="56" fillId="0" borderId="77" xfId="0" applyFont="1" applyFill="1" applyBorder="1" applyAlignment="1">
      <alignment horizontal="center"/>
    </xf>
    <xf numFmtId="192" fontId="56" fillId="0" borderId="0" xfId="0" applyNumberFormat="1" applyFont="1" applyFill="1" applyAlignment="1">
      <alignment/>
    </xf>
    <xf numFmtId="192" fontId="0" fillId="0" borderId="0" xfId="0" applyNumberFormat="1" applyAlignment="1">
      <alignment/>
    </xf>
  </cellXfs>
  <cellStyles count="66">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Hyperlink" xfId="35"/>
    <cellStyle name="Izhod" xfId="36"/>
    <cellStyle name="Naslov" xfId="37"/>
    <cellStyle name="Naslov 1" xfId="38"/>
    <cellStyle name="Naslov 2" xfId="39"/>
    <cellStyle name="Naslov 3" xfId="40"/>
    <cellStyle name="Naslov 4" xfId="41"/>
    <cellStyle name="Navadno 2" xfId="42"/>
    <cellStyle name="Navadno 3" xfId="43"/>
    <cellStyle name="Navadno 3 2" xfId="44"/>
    <cellStyle name="Navadno_12_MONCN_2004" xfId="45"/>
    <cellStyle name="Navadno_6_MON_2004" xfId="46"/>
    <cellStyle name="Navadno_Formula_cn" xfId="47"/>
    <cellStyle name="Navadno_Izvajalci_JS" xfId="48"/>
    <cellStyle name="Navadno_KČN_1" xfId="49"/>
    <cellStyle name="Navadno_KČN_3" xfId="50"/>
    <cellStyle name="Navadno_List1" xfId="51"/>
    <cellStyle name="Navadno_List1 2" xfId="52"/>
    <cellStyle name="Navadno_MON_1_Novi" xfId="53"/>
    <cellStyle name="Navadno_MONITORING" xfId="54"/>
    <cellStyle name="Navadno_monitoring_čn" xfId="55"/>
    <cellStyle name="Navadno_Parametri_2" xfId="56"/>
    <cellStyle name="Nevtralno" xfId="57"/>
    <cellStyle name="Normal_Izvajalci_JS" xfId="58"/>
    <cellStyle name="Followed Hyperlink" xfId="59"/>
    <cellStyle name="Percent" xfId="60"/>
    <cellStyle name="Opomba" xfId="61"/>
    <cellStyle name="Opozorilo" xfId="62"/>
    <cellStyle name="Pojasnjevalno besedilo" xfId="63"/>
    <cellStyle name="Poudarek1" xfId="64"/>
    <cellStyle name="Poudarek2" xfId="65"/>
    <cellStyle name="Poudarek3" xfId="66"/>
    <cellStyle name="Poudarek4" xfId="67"/>
    <cellStyle name="Poudarek5" xfId="68"/>
    <cellStyle name="Poudarek6" xfId="69"/>
    <cellStyle name="Povezana celica" xfId="70"/>
    <cellStyle name="Preveri celico" xfId="71"/>
    <cellStyle name="Računanje" xfId="72"/>
    <cellStyle name="Slabo" xfId="73"/>
    <cellStyle name="Currency" xfId="74"/>
    <cellStyle name="Currency [0]" xfId="75"/>
    <cellStyle name="Comma" xfId="76"/>
    <cellStyle name="Comma [0]" xfId="77"/>
    <cellStyle name="Vnos" xfId="78"/>
    <cellStyle name="Vsota" xfId="79"/>
  </cellStyles>
  <dxfs count="4">
    <dxf>
      <font>
        <color rgb="FFFF0000"/>
      </font>
    </dxf>
    <dxf>
      <font>
        <name val="Cambria"/>
        <color auto="1"/>
      </font>
      <fill>
        <patternFill>
          <bgColor rgb="FFFF0000"/>
        </patternFill>
      </fill>
    </dxf>
    <dxf>
      <font>
        <color auto="1"/>
      </font>
      <fill>
        <patternFill>
          <bgColor rgb="FFFF0000"/>
        </patternFill>
      </fill>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6.emf"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7.png" /></Relationships>
</file>

<file path=xl/drawings/_rels/drawing7.xml.rels><?xml version="1.0" encoding="utf-8" standalone="yes"?><Relationships xmlns="http://schemas.openxmlformats.org/package/2006/relationships"><Relationship Id="rId1"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171450</xdr:colOff>
      <xdr:row>41</xdr:row>
      <xdr:rowOff>47625</xdr:rowOff>
    </xdr:from>
    <xdr:to>
      <xdr:col>9</xdr:col>
      <xdr:colOff>600075</xdr:colOff>
      <xdr:row>42</xdr:row>
      <xdr:rowOff>161925</xdr:rowOff>
    </xdr:to>
    <xdr:pic>
      <xdr:nvPicPr>
        <xdr:cNvPr id="1" name="IzvajalecJavneSluzbe"/>
        <xdr:cNvPicPr preferRelativeResize="1">
          <a:picLocks noChangeAspect="1"/>
        </xdr:cNvPicPr>
      </xdr:nvPicPr>
      <xdr:blipFill>
        <a:blip r:embed="rId1"/>
        <a:stretch>
          <a:fillRect/>
        </a:stretch>
      </xdr:blipFill>
      <xdr:spPr>
        <a:xfrm>
          <a:off x="8829675" y="8896350"/>
          <a:ext cx="4600575" cy="314325"/>
        </a:xfrm>
        <a:prstGeom prst="rect">
          <a:avLst/>
        </a:prstGeom>
        <a:solidFill>
          <a:srgbClr val="FFFFFF"/>
        </a:solidFill>
        <a:ln w="1" cmpd="sng">
          <a:noFill/>
        </a:ln>
      </xdr:spPr>
    </xdr:pic>
    <xdr:clientData fPrintsWithSheet="0"/>
  </xdr:twoCellAnchor>
  <xdr:twoCellAnchor editAs="oneCell">
    <xdr:from>
      <xdr:col>4</xdr:col>
      <xdr:colOff>400050</xdr:colOff>
      <xdr:row>39</xdr:row>
      <xdr:rowOff>133350</xdr:rowOff>
    </xdr:from>
    <xdr:to>
      <xdr:col>8</xdr:col>
      <xdr:colOff>381000</xdr:colOff>
      <xdr:row>40</xdr:row>
      <xdr:rowOff>133350</xdr:rowOff>
    </xdr:to>
    <xdr:pic>
      <xdr:nvPicPr>
        <xdr:cNvPr id="2" name="Label1"/>
        <xdr:cNvPicPr preferRelativeResize="1">
          <a:picLocks noChangeAspect="1"/>
        </xdr:cNvPicPr>
      </xdr:nvPicPr>
      <xdr:blipFill>
        <a:blip r:embed="rId2"/>
        <a:stretch>
          <a:fillRect/>
        </a:stretch>
      </xdr:blipFill>
      <xdr:spPr>
        <a:xfrm>
          <a:off x="9753600" y="8601075"/>
          <a:ext cx="2762250" cy="190500"/>
        </a:xfrm>
        <a:prstGeom prst="rect">
          <a:avLst/>
        </a:prstGeom>
        <a:solidFill>
          <a:srgbClr val="FFFFFF"/>
        </a:solidFill>
        <a:ln w="1"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28575</xdr:colOff>
      <xdr:row>29</xdr:row>
      <xdr:rowOff>19050</xdr:rowOff>
    </xdr:from>
    <xdr:to>
      <xdr:col>1</xdr:col>
      <xdr:colOff>5229225</xdr:colOff>
      <xdr:row>29</xdr:row>
      <xdr:rowOff>257175</xdr:rowOff>
    </xdr:to>
    <xdr:pic>
      <xdr:nvPicPr>
        <xdr:cNvPr id="1" name="ComboBox1"/>
        <xdr:cNvPicPr preferRelativeResize="1">
          <a:picLocks noChangeAspect="1"/>
        </xdr:cNvPicPr>
      </xdr:nvPicPr>
      <xdr:blipFill>
        <a:blip r:embed="rId1"/>
        <a:stretch>
          <a:fillRect/>
        </a:stretch>
      </xdr:blipFill>
      <xdr:spPr>
        <a:xfrm>
          <a:off x="2895600" y="6191250"/>
          <a:ext cx="5200650" cy="238125"/>
        </a:xfrm>
        <a:prstGeom prst="rect">
          <a:avLst/>
        </a:prstGeom>
        <a:solidFill>
          <a:srgbClr val="FFFFFF"/>
        </a:solid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0</xdr:row>
      <xdr:rowOff>142875</xdr:rowOff>
    </xdr:from>
    <xdr:to>
      <xdr:col>4</xdr:col>
      <xdr:colOff>1304925</xdr:colOff>
      <xdr:row>0</xdr:row>
      <xdr:rowOff>419100</xdr:rowOff>
    </xdr:to>
    <xdr:pic>
      <xdr:nvPicPr>
        <xdr:cNvPr id="1" name="ComboBox1"/>
        <xdr:cNvPicPr preferRelativeResize="1">
          <a:picLocks noChangeAspect="1"/>
        </xdr:cNvPicPr>
      </xdr:nvPicPr>
      <xdr:blipFill>
        <a:blip r:embed="rId1"/>
        <a:stretch>
          <a:fillRect/>
        </a:stretch>
      </xdr:blipFill>
      <xdr:spPr>
        <a:xfrm>
          <a:off x="171450" y="142875"/>
          <a:ext cx="5829300" cy="276225"/>
        </a:xfrm>
        <a:prstGeom prst="rect">
          <a:avLst/>
        </a:prstGeom>
        <a:solidFill>
          <a:srgbClr val="FFFFFF"/>
        </a:solidFill>
        <a:ln w="1"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85725</xdr:colOff>
      <xdr:row>1</xdr:row>
      <xdr:rowOff>38100</xdr:rowOff>
    </xdr:from>
    <xdr:to>
      <xdr:col>20</xdr:col>
      <xdr:colOff>838200</xdr:colOff>
      <xdr:row>2</xdr:row>
      <xdr:rowOff>152400</xdr:rowOff>
    </xdr:to>
    <xdr:pic>
      <xdr:nvPicPr>
        <xdr:cNvPr id="1" name="ComboBox1"/>
        <xdr:cNvPicPr preferRelativeResize="1">
          <a:picLocks noChangeAspect="1"/>
        </xdr:cNvPicPr>
      </xdr:nvPicPr>
      <xdr:blipFill>
        <a:blip r:embed="rId1"/>
        <a:stretch>
          <a:fillRect/>
        </a:stretch>
      </xdr:blipFill>
      <xdr:spPr>
        <a:xfrm>
          <a:off x="10744200" y="666750"/>
          <a:ext cx="4400550" cy="285750"/>
        </a:xfrm>
        <a:prstGeom prst="rect">
          <a:avLst/>
        </a:prstGeom>
        <a:solidFill>
          <a:srgbClr val="FFFFFF"/>
        </a:solidFill>
        <a:ln w="1"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400050</xdr:colOff>
      <xdr:row>5</xdr:row>
      <xdr:rowOff>28575</xdr:rowOff>
    </xdr:from>
    <xdr:to>
      <xdr:col>7</xdr:col>
      <xdr:colOff>352425</xdr:colOff>
      <xdr:row>36</xdr:row>
      <xdr:rowOff>76200</xdr:rowOff>
    </xdr:to>
    <xdr:pic>
      <xdr:nvPicPr>
        <xdr:cNvPr id="1" name="Picture 1"/>
        <xdr:cNvPicPr preferRelativeResize="1">
          <a:picLocks noChangeAspect="1"/>
        </xdr:cNvPicPr>
      </xdr:nvPicPr>
      <xdr:blipFill>
        <a:blip r:embed="rId1"/>
        <a:stretch>
          <a:fillRect/>
        </a:stretch>
      </xdr:blipFill>
      <xdr:spPr>
        <a:xfrm>
          <a:off x="400050" y="876300"/>
          <a:ext cx="7267575" cy="5067300"/>
        </a:xfrm>
        <a:prstGeom prst="rect">
          <a:avLst/>
        </a:prstGeom>
        <a:no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2</xdr:row>
      <xdr:rowOff>152400</xdr:rowOff>
    </xdr:from>
    <xdr:to>
      <xdr:col>10</xdr:col>
      <xdr:colOff>428625</xdr:colOff>
      <xdr:row>50</xdr:row>
      <xdr:rowOff>47625</xdr:rowOff>
    </xdr:to>
    <xdr:pic>
      <xdr:nvPicPr>
        <xdr:cNvPr id="1" name="Picture 2"/>
        <xdr:cNvPicPr preferRelativeResize="1">
          <a:picLocks noChangeAspect="1"/>
        </xdr:cNvPicPr>
      </xdr:nvPicPr>
      <xdr:blipFill>
        <a:blip r:embed="rId1"/>
        <a:srcRect l="46954" t="2832" r="16719" b="7519"/>
        <a:stretch>
          <a:fillRect/>
        </a:stretch>
      </xdr:blipFill>
      <xdr:spPr>
        <a:xfrm>
          <a:off x="266700" y="476250"/>
          <a:ext cx="7019925" cy="7667625"/>
        </a:xfrm>
        <a:prstGeom prst="rect">
          <a:avLst/>
        </a:prstGeom>
        <a:noFill/>
        <a:ln w="1"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63</xdr:row>
      <xdr:rowOff>66675</xdr:rowOff>
    </xdr:from>
    <xdr:to>
      <xdr:col>19</xdr:col>
      <xdr:colOff>28575</xdr:colOff>
      <xdr:row>110</xdr:row>
      <xdr:rowOff>133350</xdr:rowOff>
    </xdr:to>
    <xdr:pic>
      <xdr:nvPicPr>
        <xdr:cNvPr id="1" name="Picture 2"/>
        <xdr:cNvPicPr preferRelativeResize="1">
          <a:picLocks noChangeAspect="1"/>
        </xdr:cNvPicPr>
      </xdr:nvPicPr>
      <xdr:blipFill>
        <a:blip r:embed="rId1"/>
        <a:srcRect l="46954" t="2832" r="16719" b="7519"/>
        <a:stretch>
          <a:fillRect/>
        </a:stretch>
      </xdr:blipFill>
      <xdr:spPr>
        <a:xfrm>
          <a:off x="6086475" y="10906125"/>
          <a:ext cx="7734300" cy="7686675"/>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Zec\AppData\Local\Temp\notesF12AEA\6_MON_2015_popravki_mari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Zec\AppData\Local\Temp\notesF12AEA\MONCN_2016_PRVE_mari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vi_list"/>
      <sheetName val="Drugi_list"/>
      <sheetName val="Tretji_list"/>
      <sheetName val="Poročilo_1"/>
      <sheetName val="Poročilo_2"/>
      <sheetName val="Poročilo_3"/>
      <sheetName val="Poročilo_4"/>
      <sheetName val="Poročilo_5"/>
      <sheetName val="Poročilo_6"/>
      <sheetName val="Poročilo_7"/>
      <sheetName val="Poročilo_8"/>
      <sheetName val="Priloge"/>
      <sheetName val="1"/>
      <sheetName val="2"/>
      <sheetName val="3"/>
      <sheetName val="4"/>
      <sheetName val="5"/>
      <sheetName val="6"/>
      <sheetName val="Podatki"/>
      <sheetName val="Obračun_Carina (1)"/>
      <sheetName val="Obračun_Carina (2)"/>
      <sheetName val="Obračun_Carina (3)"/>
      <sheetName val="Obračun_Carina (4)"/>
      <sheetName val="obrazec_enote"/>
      <sheetName val="Parametri"/>
      <sheetName val="Uredbe"/>
      <sheetName val="KČN"/>
      <sheetName val="Dejavnosti"/>
      <sheetName val="Izvajalci_JS"/>
      <sheetName val="Meje"/>
      <sheetName val="Onesnaževala-INFORMATIVNO"/>
      <sheetName val="Pooblastilo"/>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vi_list"/>
      <sheetName val="Drugi_list"/>
      <sheetName val="Poročilo_1"/>
      <sheetName val="Poročilo_2"/>
      <sheetName val="Poročilo_3"/>
      <sheetName val="Poročilo_4"/>
      <sheetName val="Poročilo_5"/>
      <sheetName val="Poročilo_6"/>
      <sheetName val="Poročilo_7"/>
      <sheetName val="Parametri"/>
      <sheetName val="Priloge"/>
      <sheetName val="Pooblastilo"/>
      <sheetName val="KČN"/>
      <sheetName val="Izvajalci_JS"/>
    </sheetNames>
  </externalBook>
</externalLink>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3.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4.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List27"/>
  <dimension ref="A17:A24"/>
  <sheetViews>
    <sheetView zoomScalePageLayoutView="0" workbookViewId="0" topLeftCell="A1">
      <selection activeCell="A31" sqref="A31"/>
    </sheetView>
  </sheetViews>
  <sheetFormatPr defaultColWidth="9.00390625" defaultRowHeight="12.75"/>
  <cols>
    <col min="1" max="1" width="86.25390625" style="181" customWidth="1"/>
    <col min="2" max="16384" width="9.125" style="181" customWidth="1"/>
  </cols>
  <sheetData>
    <row r="17" ht="37.5">
      <c r="A17" s="180" t="s">
        <v>100</v>
      </c>
    </row>
    <row r="18" ht="18.75">
      <c r="A18" s="180"/>
    </row>
    <row r="19" ht="18">
      <c r="A19" s="182"/>
    </row>
    <row r="20" ht="20.25">
      <c r="A20" s="183" t="str">
        <f>IF(Poročilo_3!B3&lt;&gt;"",Poročilo_3!B3,"")</f>
        <v>ŠKOFJA VAS</v>
      </c>
    </row>
    <row r="21" ht="20.25">
      <c r="A21" s="183"/>
    </row>
    <row r="22" ht="20.25">
      <c r="A22" s="183"/>
    </row>
    <row r="24" ht="15.75">
      <c r="A24" s="184" t="str">
        <f>IF(Poročilo_1!B3&lt;&gt;"","Za leto "&amp;Poročilo_1!B3,"")</f>
        <v>Za leto 2015</v>
      </c>
    </row>
  </sheetData>
  <sheetProtection/>
  <printOptions/>
  <pageMargins left="0.984251968503937" right="0.7874015748031497" top="0.7874015748031497" bottom="0.7874015748031497" header="0" footer="0"/>
  <pageSetup firstPageNumber="1" useFirstPageNumber="1"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codeName="List17">
    <tabColor indexed="43"/>
  </sheetPr>
  <dimension ref="A1:D304"/>
  <sheetViews>
    <sheetView zoomScalePageLayoutView="0" workbookViewId="0" topLeftCell="A1">
      <selection activeCell="F275" sqref="F275"/>
    </sheetView>
  </sheetViews>
  <sheetFormatPr defaultColWidth="9.00390625" defaultRowHeight="12.75"/>
  <cols>
    <col min="1" max="1" width="9.75390625" style="221" customWidth="1"/>
    <col min="2" max="2" width="40.00390625" style="222" customWidth="1"/>
    <col min="3" max="3" width="11.125" style="221" customWidth="1"/>
    <col min="4" max="4" width="10.375" style="221" customWidth="1"/>
    <col min="5" max="5" width="9.125" style="221" customWidth="1"/>
    <col min="6" max="6" width="31.125" style="221" customWidth="1"/>
    <col min="7" max="16384" width="9.125" style="221" customWidth="1"/>
  </cols>
  <sheetData>
    <row r="1" spans="1:4" ht="15">
      <c r="A1" s="286" t="s">
        <v>502</v>
      </c>
      <c r="B1" s="286" t="s">
        <v>556</v>
      </c>
      <c r="C1" s="286" t="s">
        <v>503</v>
      </c>
      <c r="D1" s="286" t="s">
        <v>159</v>
      </c>
    </row>
    <row r="2" spans="1:4" ht="15">
      <c r="A2" s="287">
        <v>73</v>
      </c>
      <c r="B2" s="288" t="s">
        <v>162</v>
      </c>
      <c r="C2" s="288" t="s">
        <v>160</v>
      </c>
      <c r="D2" s="288" t="s">
        <v>161</v>
      </c>
    </row>
    <row r="3" spans="1:4" ht="15">
      <c r="A3" s="287">
        <v>820</v>
      </c>
      <c r="B3" s="288" t="s">
        <v>163</v>
      </c>
      <c r="C3" s="288" t="s">
        <v>160</v>
      </c>
      <c r="D3" s="288" t="s">
        <v>161</v>
      </c>
    </row>
    <row r="4" spans="1:4" ht="15">
      <c r="A4" s="287">
        <v>98</v>
      </c>
      <c r="B4" s="288" t="s">
        <v>164</v>
      </c>
      <c r="C4" s="288" t="s">
        <v>160</v>
      </c>
      <c r="D4" s="288" t="s">
        <v>161</v>
      </c>
    </row>
    <row r="5" spans="1:4" ht="15">
      <c r="A5" s="287">
        <v>3009</v>
      </c>
      <c r="B5" s="288" t="s">
        <v>165</v>
      </c>
      <c r="C5" s="288" t="s">
        <v>160</v>
      </c>
      <c r="D5" s="288" t="s">
        <v>161</v>
      </c>
    </row>
    <row r="6" spans="1:4" ht="15">
      <c r="A6" s="287">
        <v>112</v>
      </c>
      <c r="B6" s="288" t="s">
        <v>166</v>
      </c>
      <c r="C6" s="288" t="s">
        <v>160</v>
      </c>
      <c r="D6" s="288" t="s">
        <v>161</v>
      </c>
    </row>
    <row r="7" spans="1:4" ht="15">
      <c r="A7" s="287">
        <v>186</v>
      </c>
      <c r="B7" s="288" t="s">
        <v>167</v>
      </c>
      <c r="C7" s="288" t="s">
        <v>160</v>
      </c>
      <c r="D7" s="288" t="s">
        <v>161</v>
      </c>
    </row>
    <row r="8" spans="1:4" ht="15">
      <c r="A8" s="287">
        <v>72</v>
      </c>
      <c r="B8" s="288" t="s">
        <v>168</v>
      </c>
      <c r="C8" s="288" t="s">
        <v>160</v>
      </c>
      <c r="D8" s="288" t="s">
        <v>161</v>
      </c>
    </row>
    <row r="9" spans="1:4" ht="15">
      <c r="A9" s="287">
        <v>187</v>
      </c>
      <c r="B9" s="288" t="s">
        <v>169</v>
      </c>
      <c r="C9" s="288" t="s">
        <v>160</v>
      </c>
      <c r="D9" s="288" t="s">
        <v>161</v>
      </c>
    </row>
    <row r="10" spans="1:4" ht="15">
      <c r="A10" s="287">
        <v>179</v>
      </c>
      <c r="B10" s="288" t="s">
        <v>170</v>
      </c>
      <c r="C10" s="288" t="s">
        <v>160</v>
      </c>
      <c r="D10" s="288" t="s">
        <v>161</v>
      </c>
    </row>
    <row r="11" spans="1:4" ht="15">
      <c r="A11" s="287">
        <v>177</v>
      </c>
      <c r="B11" s="288" t="s">
        <v>171</v>
      </c>
      <c r="C11" s="288" t="s">
        <v>160</v>
      </c>
      <c r="D11" s="288" t="s">
        <v>161</v>
      </c>
    </row>
    <row r="12" spans="1:4" ht="15">
      <c r="A12" s="287">
        <v>174</v>
      </c>
      <c r="B12" s="288" t="s">
        <v>172</v>
      </c>
      <c r="C12" s="288" t="s">
        <v>160</v>
      </c>
      <c r="D12" s="288" t="s">
        <v>161</v>
      </c>
    </row>
    <row r="13" spans="1:4" ht="15">
      <c r="A13" s="287">
        <v>3012</v>
      </c>
      <c r="B13" s="288" t="s">
        <v>529</v>
      </c>
      <c r="C13" s="288" t="s">
        <v>160</v>
      </c>
      <c r="D13" s="288" t="s">
        <v>161</v>
      </c>
    </row>
    <row r="14" spans="1:4" ht="15">
      <c r="A14" s="287">
        <v>178</v>
      </c>
      <c r="B14" s="288" t="s">
        <v>173</v>
      </c>
      <c r="C14" s="288" t="s">
        <v>160</v>
      </c>
      <c r="D14" s="288" t="s">
        <v>161</v>
      </c>
    </row>
    <row r="15" spans="1:4" ht="15">
      <c r="A15" s="287">
        <v>197</v>
      </c>
      <c r="B15" s="288" t="s">
        <v>174</v>
      </c>
      <c r="C15" s="288" t="s">
        <v>160</v>
      </c>
      <c r="D15" s="288" t="s">
        <v>161</v>
      </c>
    </row>
    <row r="16" spans="1:4" ht="15">
      <c r="A16" s="287">
        <v>175</v>
      </c>
      <c r="B16" s="288" t="s">
        <v>175</v>
      </c>
      <c r="C16" s="288" t="s">
        <v>160</v>
      </c>
      <c r="D16" s="288" t="s">
        <v>161</v>
      </c>
    </row>
    <row r="17" spans="1:4" ht="30">
      <c r="A17" s="287">
        <v>222</v>
      </c>
      <c r="B17" s="288" t="s">
        <v>504</v>
      </c>
      <c r="C17" s="288" t="s">
        <v>160</v>
      </c>
      <c r="D17" s="288" t="s">
        <v>161</v>
      </c>
    </row>
    <row r="18" spans="1:4" ht="30">
      <c r="A18" s="287">
        <v>221</v>
      </c>
      <c r="B18" s="288" t="s">
        <v>505</v>
      </c>
      <c r="C18" s="288" t="s">
        <v>160</v>
      </c>
      <c r="D18" s="288" t="s">
        <v>161</v>
      </c>
    </row>
    <row r="19" spans="1:4" ht="15">
      <c r="A19" s="287">
        <v>219</v>
      </c>
      <c r="B19" s="288" t="s">
        <v>506</v>
      </c>
      <c r="C19" s="288" t="s">
        <v>160</v>
      </c>
      <c r="D19" s="288" t="s">
        <v>161</v>
      </c>
    </row>
    <row r="20" spans="1:4" ht="15">
      <c r="A20" s="287">
        <v>218</v>
      </c>
      <c r="B20" s="288" t="s">
        <v>176</v>
      </c>
      <c r="C20" s="288" t="s">
        <v>160</v>
      </c>
      <c r="D20" s="288" t="s">
        <v>161</v>
      </c>
    </row>
    <row r="21" spans="1:4" ht="15">
      <c r="A21" s="287">
        <v>220</v>
      </c>
      <c r="B21" s="288" t="s">
        <v>507</v>
      </c>
      <c r="C21" s="288" t="s">
        <v>160</v>
      </c>
      <c r="D21" s="288" t="s">
        <v>161</v>
      </c>
    </row>
    <row r="22" spans="1:4" ht="15">
      <c r="A22" s="287">
        <v>223</v>
      </c>
      <c r="B22" s="288" t="s">
        <v>177</v>
      </c>
      <c r="C22" s="288" t="s">
        <v>160</v>
      </c>
      <c r="D22" s="288" t="s">
        <v>161</v>
      </c>
    </row>
    <row r="23" spans="1:4" ht="15">
      <c r="A23" s="287">
        <v>133</v>
      </c>
      <c r="B23" s="288" t="s">
        <v>178</v>
      </c>
      <c r="C23" s="288" t="s">
        <v>160</v>
      </c>
      <c r="D23" s="288" t="s">
        <v>161</v>
      </c>
    </row>
    <row r="24" spans="1:4" ht="15">
      <c r="A24" s="287">
        <v>132</v>
      </c>
      <c r="B24" s="288" t="s">
        <v>179</v>
      </c>
      <c r="C24" s="288" t="s">
        <v>160</v>
      </c>
      <c r="D24" s="288" t="s">
        <v>161</v>
      </c>
    </row>
    <row r="25" spans="1:4" ht="15">
      <c r="A25" s="287">
        <v>173</v>
      </c>
      <c r="B25" s="288" t="s">
        <v>180</v>
      </c>
      <c r="C25" s="288" t="s">
        <v>160</v>
      </c>
      <c r="D25" s="288" t="s">
        <v>161</v>
      </c>
    </row>
    <row r="26" spans="1:4" ht="15">
      <c r="A26" s="287">
        <v>198</v>
      </c>
      <c r="B26" s="288" t="s">
        <v>181</v>
      </c>
      <c r="C26" s="288" t="s">
        <v>160</v>
      </c>
      <c r="D26" s="288" t="s">
        <v>161</v>
      </c>
    </row>
    <row r="27" spans="1:4" ht="15">
      <c r="A27" s="287">
        <v>43</v>
      </c>
      <c r="B27" s="288" t="s">
        <v>182</v>
      </c>
      <c r="C27" s="288" t="s">
        <v>183</v>
      </c>
      <c r="D27" s="288" t="s">
        <v>161</v>
      </c>
    </row>
    <row r="28" spans="1:4" ht="15">
      <c r="A28" s="287">
        <v>828</v>
      </c>
      <c r="B28" s="288" t="s">
        <v>184</v>
      </c>
      <c r="C28" s="288" t="s">
        <v>160</v>
      </c>
      <c r="D28" s="288" t="s">
        <v>161</v>
      </c>
    </row>
    <row r="29" spans="1:4" ht="15">
      <c r="A29" s="287">
        <v>801</v>
      </c>
      <c r="B29" s="288" t="s">
        <v>185</v>
      </c>
      <c r="C29" s="288" t="s">
        <v>160</v>
      </c>
      <c r="D29" s="288" t="s">
        <v>161</v>
      </c>
    </row>
    <row r="30" spans="1:4" ht="15">
      <c r="A30" s="287">
        <v>86</v>
      </c>
      <c r="B30" s="288" t="s">
        <v>186</v>
      </c>
      <c r="C30" s="288" t="s">
        <v>160</v>
      </c>
      <c r="D30" s="288" t="s">
        <v>161</v>
      </c>
    </row>
    <row r="31" spans="1:4" ht="15">
      <c r="A31" s="287">
        <v>9</v>
      </c>
      <c r="B31" s="288" t="s">
        <v>187</v>
      </c>
      <c r="C31" s="288" t="s">
        <v>188</v>
      </c>
      <c r="D31" s="288" t="s">
        <v>161</v>
      </c>
    </row>
    <row r="32" spans="1:4" ht="15">
      <c r="A32" s="287">
        <v>1090</v>
      </c>
      <c r="B32" s="288" t="s">
        <v>548</v>
      </c>
      <c r="C32" s="288" t="s">
        <v>188</v>
      </c>
      <c r="D32" s="288" t="s">
        <v>189</v>
      </c>
    </row>
    <row r="33" spans="1:4" ht="15">
      <c r="A33" s="287">
        <v>26</v>
      </c>
      <c r="B33" s="288" t="s">
        <v>190</v>
      </c>
      <c r="C33" s="288" t="s">
        <v>191</v>
      </c>
      <c r="D33" s="288" t="s">
        <v>161</v>
      </c>
    </row>
    <row r="34" spans="1:4" ht="15">
      <c r="A34" s="287">
        <v>50</v>
      </c>
      <c r="B34" s="288" t="s">
        <v>192</v>
      </c>
      <c r="C34" s="288" t="s">
        <v>193</v>
      </c>
      <c r="D34" s="288" t="s">
        <v>161</v>
      </c>
    </row>
    <row r="35" spans="1:4" ht="15">
      <c r="A35" s="287">
        <v>136</v>
      </c>
      <c r="B35" s="288" t="s">
        <v>194</v>
      </c>
      <c r="C35" s="288" t="s">
        <v>160</v>
      </c>
      <c r="D35" s="288" t="s">
        <v>161</v>
      </c>
    </row>
    <row r="36" spans="1:4" ht="15">
      <c r="A36" s="287">
        <v>1431</v>
      </c>
      <c r="B36" s="288" t="s">
        <v>195</v>
      </c>
      <c r="C36" s="288" t="s">
        <v>196</v>
      </c>
      <c r="D36" s="288" t="s">
        <v>189</v>
      </c>
    </row>
    <row r="37" spans="1:4" ht="15">
      <c r="A37" s="287">
        <v>1430</v>
      </c>
      <c r="B37" s="288" t="s">
        <v>197</v>
      </c>
      <c r="C37" s="288" t="s">
        <v>183</v>
      </c>
      <c r="D37" s="288" t="s">
        <v>198</v>
      </c>
    </row>
    <row r="38" spans="1:4" ht="15">
      <c r="A38" s="287">
        <v>10</v>
      </c>
      <c r="B38" s="288" t="s">
        <v>199</v>
      </c>
      <c r="C38" s="288" t="s">
        <v>200</v>
      </c>
      <c r="D38" s="288" t="s">
        <v>161</v>
      </c>
    </row>
    <row r="39" spans="1:4" ht="15">
      <c r="A39" s="287">
        <v>1101</v>
      </c>
      <c r="B39" s="288" t="s">
        <v>201</v>
      </c>
      <c r="C39" s="288" t="s">
        <v>200</v>
      </c>
      <c r="D39" s="288" t="s">
        <v>189</v>
      </c>
    </row>
    <row r="40" spans="1:4" ht="15">
      <c r="A40" s="287">
        <v>1100</v>
      </c>
      <c r="B40" s="288" t="s">
        <v>202</v>
      </c>
      <c r="C40" s="288" t="s">
        <v>200</v>
      </c>
      <c r="D40" s="288" t="s">
        <v>198</v>
      </c>
    </row>
    <row r="41" spans="1:4" ht="15">
      <c r="A41" s="287">
        <v>803</v>
      </c>
      <c r="B41" s="288" t="s">
        <v>203</v>
      </c>
      <c r="C41" s="288" t="s">
        <v>160</v>
      </c>
      <c r="D41" s="288" t="s">
        <v>161</v>
      </c>
    </row>
    <row r="42" spans="1:4" ht="15">
      <c r="A42" s="287">
        <v>151</v>
      </c>
      <c r="B42" s="288" t="s">
        <v>204</v>
      </c>
      <c r="C42" s="288" t="s">
        <v>160</v>
      </c>
      <c r="D42" s="288" t="s">
        <v>161</v>
      </c>
    </row>
    <row r="43" spans="1:4" ht="15">
      <c r="A43" s="287">
        <v>11</v>
      </c>
      <c r="B43" s="288" t="s">
        <v>205</v>
      </c>
      <c r="C43" s="288" t="s">
        <v>206</v>
      </c>
      <c r="D43" s="288" t="s">
        <v>161</v>
      </c>
    </row>
    <row r="44" spans="1:4" ht="15">
      <c r="A44" s="287">
        <v>1112</v>
      </c>
      <c r="B44" s="288" t="s">
        <v>207</v>
      </c>
      <c r="C44" s="288" t="s">
        <v>206</v>
      </c>
      <c r="D44" s="288" t="s">
        <v>208</v>
      </c>
    </row>
    <row r="45" spans="1:4" ht="15">
      <c r="A45" s="287">
        <v>1111</v>
      </c>
      <c r="B45" s="288" t="s">
        <v>209</v>
      </c>
      <c r="C45" s="288" t="s">
        <v>206</v>
      </c>
      <c r="D45" s="288" t="s">
        <v>189</v>
      </c>
    </row>
    <row r="46" spans="1:4" ht="15">
      <c r="A46" s="287">
        <v>1113</v>
      </c>
      <c r="B46" s="288" t="s">
        <v>210</v>
      </c>
      <c r="C46" s="288" t="s">
        <v>206</v>
      </c>
      <c r="D46" s="288" t="s">
        <v>211</v>
      </c>
    </row>
    <row r="47" spans="1:4" ht="15">
      <c r="A47" s="287">
        <v>1110</v>
      </c>
      <c r="B47" s="288" t="s">
        <v>212</v>
      </c>
      <c r="C47" s="288" t="s">
        <v>206</v>
      </c>
      <c r="D47" s="288" t="s">
        <v>213</v>
      </c>
    </row>
    <row r="48" spans="1:4" ht="15">
      <c r="A48" s="287">
        <v>12</v>
      </c>
      <c r="B48" s="288" t="s">
        <v>214</v>
      </c>
      <c r="C48" s="288" t="s">
        <v>215</v>
      </c>
      <c r="D48" s="288" t="s">
        <v>161</v>
      </c>
    </row>
    <row r="49" spans="1:4" ht="15">
      <c r="A49" s="287">
        <v>3010</v>
      </c>
      <c r="B49" s="288" t="s">
        <v>530</v>
      </c>
      <c r="C49" s="288" t="s">
        <v>160</v>
      </c>
      <c r="D49" s="288" t="s">
        <v>161</v>
      </c>
    </row>
    <row r="50" spans="1:4" ht="15">
      <c r="A50" s="287">
        <v>420</v>
      </c>
      <c r="B50" s="288" t="s">
        <v>216</v>
      </c>
      <c r="C50" s="288" t="s">
        <v>160</v>
      </c>
      <c r="D50" s="288" t="s">
        <v>161</v>
      </c>
    </row>
    <row r="51" spans="1:4" ht="15">
      <c r="A51" s="287">
        <v>139</v>
      </c>
      <c r="B51" s="288" t="s">
        <v>217</v>
      </c>
      <c r="C51" s="288" t="s">
        <v>160</v>
      </c>
      <c r="D51" s="288" t="s">
        <v>161</v>
      </c>
    </row>
    <row r="52" spans="1:4" ht="15">
      <c r="A52" s="287">
        <v>141</v>
      </c>
      <c r="B52" s="288" t="s">
        <v>218</v>
      </c>
      <c r="C52" s="288" t="s">
        <v>160</v>
      </c>
      <c r="D52" s="288" t="s">
        <v>161</v>
      </c>
    </row>
    <row r="53" spans="1:4" ht="15">
      <c r="A53" s="287">
        <v>146</v>
      </c>
      <c r="B53" s="288" t="s">
        <v>219</v>
      </c>
      <c r="C53" s="288" t="s">
        <v>160</v>
      </c>
      <c r="D53" s="288" t="s">
        <v>161</v>
      </c>
    </row>
    <row r="54" spans="1:4" ht="15">
      <c r="A54" s="287">
        <v>142</v>
      </c>
      <c r="B54" s="288" t="s">
        <v>220</v>
      </c>
      <c r="C54" s="288" t="s">
        <v>160</v>
      </c>
      <c r="D54" s="288" t="s">
        <v>161</v>
      </c>
    </row>
    <row r="55" spans="1:4" ht="15">
      <c r="A55" s="287">
        <v>140</v>
      </c>
      <c r="B55" s="288" t="s">
        <v>221</v>
      </c>
      <c r="C55" s="288" t="s">
        <v>160</v>
      </c>
      <c r="D55" s="288" t="s">
        <v>161</v>
      </c>
    </row>
    <row r="56" spans="1:4" ht="15">
      <c r="A56" s="287">
        <v>51</v>
      </c>
      <c r="B56" s="288" t="s">
        <v>222</v>
      </c>
      <c r="C56" s="288" t="s">
        <v>223</v>
      </c>
      <c r="D56" s="288" t="s">
        <v>161</v>
      </c>
    </row>
    <row r="57" spans="1:4" ht="15">
      <c r="A57" s="287">
        <v>39</v>
      </c>
      <c r="B57" s="288" t="s">
        <v>224</v>
      </c>
      <c r="C57" s="288" t="s">
        <v>225</v>
      </c>
      <c r="D57" s="288" t="s">
        <v>161</v>
      </c>
    </row>
    <row r="58" spans="1:4" ht="15">
      <c r="A58" s="287">
        <v>7</v>
      </c>
      <c r="B58" s="288" t="s">
        <v>226</v>
      </c>
      <c r="C58" s="288" t="s">
        <v>160</v>
      </c>
      <c r="D58" s="288" t="s">
        <v>227</v>
      </c>
    </row>
    <row r="59" spans="1:4" ht="15">
      <c r="A59" s="287">
        <v>188</v>
      </c>
      <c r="B59" s="288" t="s">
        <v>228</v>
      </c>
      <c r="C59" s="288" t="s">
        <v>160</v>
      </c>
      <c r="D59" s="288" t="s">
        <v>161</v>
      </c>
    </row>
    <row r="60" spans="1:4" ht="15">
      <c r="A60" s="287">
        <v>8</v>
      </c>
      <c r="B60" s="288" t="s">
        <v>229</v>
      </c>
      <c r="C60" s="288" t="s">
        <v>230</v>
      </c>
      <c r="D60" s="288" t="s">
        <v>161</v>
      </c>
    </row>
    <row r="61" spans="1:4" ht="15">
      <c r="A61" s="287">
        <v>1080</v>
      </c>
      <c r="B61" s="288" t="s">
        <v>231</v>
      </c>
      <c r="C61" s="288" t="s">
        <v>230</v>
      </c>
      <c r="D61" s="288" t="s">
        <v>198</v>
      </c>
    </row>
    <row r="62" spans="1:4" ht="15">
      <c r="A62" s="287">
        <v>1391</v>
      </c>
      <c r="B62" s="288" t="s">
        <v>232</v>
      </c>
      <c r="C62" s="288" t="s">
        <v>225</v>
      </c>
      <c r="D62" s="288" t="s">
        <v>189</v>
      </c>
    </row>
    <row r="63" spans="1:4" ht="15">
      <c r="A63" s="287">
        <v>1390</v>
      </c>
      <c r="B63" s="288" t="s">
        <v>233</v>
      </c>
      <c r="C63" s="288" t="s">
        <v>225</v>
      </c>
      <c r="D63" s="288" t="s">
        <v>198</v>
      </c>
    </row>
    <row r="64" spans="1:4" ht="15">
      <c r="A64" s="287">
        <v>825</v>
      </c>
      <c r="B64" s="288" t="s">
        <v>234</v>
      </c>
      <c r="C64" s="288" t="s">
        <v>160</v>
      </c>
      <c r="D64" s="288" t="s">
        <v>161</v>
      </c>
    </row>
    <row r="65" spans="1:4" ht="15">
      <c r="A65" s="287">
        <v>827</v>
      </c>
      <c r="B65" s="288" t="s">
        <v>235</v>
      </c>
      <c r="C65" s="288" t="s">
        <v>160</v>
      </c>
      <c r="D65" s="288" t="s">
        <v>161</v>
      </c>
    </row>
    <row r="66" spans="1:4" ht="15">
      <c r="A66" s="287">
        <v>170</v>
      </c>
      <c r="B66" s="288" t="s">
        <v>236</v>
      </c>
      <c r="C66" s="288" t="s">
        <v>160</v>
      </c>
      <c r="D66" s="288" t="s">
        <v>161</v>
      </c>
    </row>
    <row r="67" spans="1:4" ht="15">
      <c r="A67" s="287">
        <v>1420</v>
      </c>
      <c r="B67" s="288" t="s">
        <v>237</v>
      </c>
      <c r="C67" s="288" t="s">
        <v>160</v>
      </c>
      <c r="D67" s="288" t="s">
        <v>189</v>
      </c>
    </row>
    <row r="68" spans="1:4" ht="15">
      <c r="A68" s="287">
        <v>196</v>
      </c>
      <c r="B68" s="288" t="s">
        <v>238</v>
      </c>
      <c r="C68" s="288" t="s">
        <v>160</v>
      </c>
      <c r="D68" s="288" t="s">
        <v>161</v>
      </c>
    </row>
    <row r="69" spans="1:4" ht="15">
      <c r="A69" s="287">
        <v>29</v>
      </c>
      <c r="B69" s="288" t="s">
        <v>239</v>
      </c>
      <c r="C69" s="288" t="s">
        <v>240</v>
      </c>
      <c r="D69" s="288" t="s">
        <v>161</v>
      </c>
    </row>
    <row r="70" spans="1:4" ht="15">
      <c r="A70" s="287">
        <v>60</v>
      </c>
      <c r="B70" s="288" t="s">
        <v>40</v>
      </c>
      <c r="C70" s="288" t="s">
        <v>191</v>
      </c>
      <c r="D70" s="288" t="s">
        <v>161</v>
      </c>
    </row>
    <row r="71" spans="1:4" ht="15">
      <c r="A71" s="287">
        <v>33</v>
      </c>
      <c r="B71" s="288" t="s">
        <v>39</v>
      </c>
      <c r="C71" s="288" t="s">
        <v>241</v>
      </c>
      <c r="D71" s="288" t="s">
        <v>161</v>
      </c>
    </row>
    <row r="72" spans="1:4" ht="15">
      <c r="A72" s="287">
        <v>1330</v>
      </c>
      <c r="B72" s="288" t="s">
        <v>242</v>
      </c>
      <c r="C72" s="288" t="s">
        <v>241</v>
      </c>
      <c r="D72" s="288" t="s">
        <v>189</v>
      </c>
    </row>
    <row r="73" spans="1:4" ht="15">
      <c r="A73" s="287">
        <v>1331</v>
      </c>
      <c r="B73" s="288" t="s">
        <v>243</v>
      </c>
      <c r="C73" s="288" t="s">
        <v>241</v>
      </c>
      <c r="D73" s="288" t="s">
        <v>198</v>
      </c>
    </row>
    <row r="74" spans="1:4" ht="15">
      <c r="A74" s="287">
        <v>25</v>
      </c>
      <c r="B74" s="288" t="s">
        <v>244</v>
      </c>
      <c r="C74" s="288" t="s">
        <v>245</v>
      </c>
      <c r="D74" s="288" t="s">
        <v>161</v>
      </c>
    </row>
    <row r="75" spans="1:4" ht="15">
      <c r="A75" s="287">
        <v>17</v>
      </c>
      <c r="B75" s="288" t="s">
        <v>246</v>
      </c>
      <c r="C75" s="288" t="s">
        <v>247</v>
      </c>
      <c r="D75" s="288" t="s">
        <v>161</v>
      </c>
    </row>
    <row r="76" spans="1:4" ht="15">
      <c r="A76" s="287">
        <v>1171</v>
      </c>
      <c r="B76" s="288" t="s">
        <v>248</v>
      </c>
      <c r="C76" s="288" t="s">
        <v>247</v>
      </c>
      <c r="D76" s="288" t="s">
        <v>189</v>
      </c>
    </row>
    <row r="77" spans="1:4" ht="15">
      <c r="A77" s="287">
        <v>1170</v>
      </c>
      <c r="B77" s="288" t="s">
        <v>249</v>
      </c>
      <c r="C77" s="288" t="s">
        <v>247</v>
      </c>
      <c r="D77" s="288" t="s">
        <v>213</v>
      </c>
    </row>
    <row r="78" spans="1:4" ht="15">
      <c r="A78" s="287">
        <v>1410</v>
      </c>
      <c r="B78" s="288" t="s">
        <v>250</v>
      </c>
      <c r="C78" s="288" t="s">
        <v>160</v>
      </c>
      <c r="D78" s="288" t="s">
        <v>189</v>
      </c>
    </row>
    <row r="79" spans="1:4" ht="15">
      <c r="A79" s="287">
        <v>41</v>
      </c>
      <c r="B79" s="288" t="s">
        <v>251</v>
      </c>
      <c r="C79" s="288" t="s">
        <v>160</v>
      </c>
      <c r="D79" s="288" t="s">
        <v>161</v>
      </c>
    </row>
    <row r="80" spans="1:4" ht="15">
      <c r="A80" s="287">
        <v>37</v>
      </c>
      <c r="B80" s="288" t="s">
        <v>252</v>
      </c>
      <c r="C80" s="288" t="s">
        <v>253</v>
      </c>
      <c r="D80" s="288" t="s">
        <v>161</v>
      </c>
    </row>
    <row r="81" spans="1:4" ht="15">
      <c r="A81" s="287">
        <v>80</v>
      </c>
      <c r="B81" s="288" t="s">
        <v>254</v>
      </c>
      <c r="C81" s="288" t="s">
        <v>160</v>
      </c>
      <c r="D81" s="288" t="s">
        <v>161</v>
      </c>
    </row>
    <row r="82" spans="1:4" ht="15">
      <c r="A82" s="287">
        <v>1600</v>
      </c>
      <c r="B82" s="288" t="s">
        <v>255</v>
      </c>
      <c r="C82" s="288" t="s">
        <v>191</v>
      </c>
      <c r="D82" s="288" t="s">
        <v>189</v>
      </c>
    </row>
    <row r="83" spans="1:4" ht="15">
      <c r="A83" s="287">
        <v>1601</v>
      </c>
      <c r="B83" s="288" t="s">
        <v>256</v>
      </c>
      <c r="C83" s="288" t="s">
        <v>191</v>
      </c>
      <c r="D83" s="288" t="s">
        <v>198</v>
      </c>
    </row>
    <row r="84" spans="1:4" ht="15">
      <c r="A84" s="287">
        <v>30</v>
      </c>
      <c r="B84" s="288" t="s">
        <v>257</v>
      </c>
      <c r="C84" s="288" t="s">
        <v>240</v>
      </c>
      <c r="D84" s="288" t="s">
        <v>161</v>
      </c>
    </row>
    <row r="85" spans="1:4" ht="15">
      <c r="A85" s="287">
        <v>1300</v>
      </c>
      <c r="B85" s="288" t="s">
        <v>258</v>
      </c>
      <c r="C85" s="288" t="s">
        <v>240</v>
      </c>
      <c r="D85" s="288" t="s">
        <v>189</v>
      </c>
    </row>
    <row r="86" spans="1:4" ht="15">
      <c r="A86" s="287">
        <v>13</v>
      </c>
      <c r="B86" s="288" t="s">
        <v>259</v>
      </c>
      <c r="C86" s="288" t="s">
        <v>260</v>
      </c>
      <c r="D86" s="288" t="s">
        <v>161</v>
      </c>
    </row>
    <row r="87" spans="1:4" ht="15">
      <c r="A87" s="287">
        <v>1132</v>
      </c>
      <c r="B87" s="288" t="s">
        <v>261</v>
      </c>
      <c r="C87" s="288" t="s">
        <v>260</v>
      </c>
      <c r="D87" s="288" t="s">
        <v>208</v>
      </c>
    </row>
    <row r="88" spans="1:4" ht="15">
      <c r="A88" s="287">
        <v>1131</v>
      </c>
      <c r="B88" s="288" t="s">
        <v>262</v>
      </c>
      <c r="C88" s="288" t="s">
        <v>260</v>
      </c>
      <c r="D88" s="288" t="s">
        <v>189</v>
      </c>
    </row>
    <row r="89" spans="1:4" ht="15">
      <c r="A89" s="287">
        <v>1133</v>
      </c>
      <c r="B89" s="288" t="s">
        <v>263</v>
      </c>
      <c r="C89" s="288" t="s">
        <v>260</v>
      </c>
      <c r="D89" s="288" t="s">
        <v>211</v>
      </c>
    </row>
    <row r="90" spans="1:4" ht="15">
      <c r="A90" s="287">
        <v>1130</v>
      </c>
      <c r="B90" s="288" t="s">
        <v>264</v>
      </c>
      <c r="C90" s="288" t="s">
        <v>260</v>
      </c>
      <c r="D90" s="288" t="s">
        <v>213</v>
      </c>
    </row>
    <row r="91" spans="1:4" ht="15">
      <c r="A91" s="287">
        <v>830</v>
      </c>
      <c r="B91" s="288" t="s">
        <v>508</v>
      </c>
      <c r="C91" s="288" t="s">
        <v>160</v>
      </c>
      <c r="D91" s="288" t="s">
        <v>161</v>
      </c>
    </row>
    <row r="92" spans="1:4" ht="15">
      <c r="A92" s="287">
        <v>206</v>
      </c>
      <c r="B92" s="288" t="s">
        <v>265</v>
      </c>
      <c r="C92" s="288" t="s">
        <v>160</v>
      </c>
      <c r="D92" s="288" t="s">
        <v>161</v>
      </c>
    </row>
    <row r="93" spans="1:4" ht="15">
      <c r="A93" s="287">
        <v>143</v>
      </c>
      <c r="B93" s="288" t="s">
        <v>266</v>
      </c>
      <c r="C93" s="288" t="s">
        <v>160</v>
      </c>
      <c r="D93" s="288" t="s">
        <v>161</v>
      </c>
    </row>
    <row r="94" spans="1:4" ht="15">
      <c r="A94" s="287">
        <v>189</v>
      </c>
      <c r="B94" s="288" t="s">
        <v>267</v>
      </c>
      <c r="C94" s="288" t="s">
        <v>160</v>
      </c>
      <c r="D94" s="288" t="s">
        <v>161</v>
      </c>
    </row>
    <row r="95" spans="1:4" ht="30">
      <c r="A95" s="287">
        <v>121</v>
      </c>
      <c r="B95" s="288" t="s">
        <v>268</v>
      </c>
      <c r="C95" s="288" t="s">
        <v>269</v>
      </c>
      <c r="D95" s="288" t="s">
        <v>161</v>
      </c>
    </row>
    <row r="96" spans="1:4" ht="15">
      <c r="A96" s="287">
        <v>87</v>
      </c>
      <c r="B96" s="288" t="s">
        <v>270</v>
      </c>
      <c r="C96" s="288" t="s">
        <v>160</v>
      </c>
      <c r="D96" s="288" t="s">
        <v>161</v>
      </c>
    </row>
    <row r="97" spans="1:4" ht="15">
      <c r="A97" s="287">
        <v>76</v>
      </c>
      <c r="B97" s="288" t="s">
        <v>271</v>
      </c>
      <c r="C97" s="288" t="s">
        <v>160</v>
      </c>
      <c r="D97" s="288" t="s">
        <v>161</v>
      </c>
    </row>
    <row r="98" spans="1:4" ht="15">
      <c r="A98" s="287">
        <v>83</v>
      </c>
      <c r="B98" s="288" t="s">
        <v>272</v>
      </c>
      <c r="C98" s="288" t="s">
        <v>160</v>
      </c>
      <c r="D98" s="288" t="s">
        <v>161</v>
      </c>
    </row>
    <row r="99" spans="1:4" ht="15">
      <c r="A99" s="287">
        <v>150</v>
      </c>
      <c r="B99" s="288" t="s">
        <v>273</v>
      </c>
      <c r="C99" s="288" t="s">
        <v>160</v>
      </c>
      <c r="D99" s="288" t="s">
        <v>161</v>
      </c>
    </row>
    <row r="100" spans="1:4" ht="15">
      <c r="A100" s="287">
        <v>807</v>
      </c>
      <c r="B100" s="288" t="s">
        <v>274</v>
      </c>
      <c r="C100" s="288" t="s">
        <v>160</v>
      </c>
      <c r="D100" s="288" t="s">
        <v>161</v>
      </c>
    </row>
    <row r="101" spans="1:4" ht="15">
      <c r="A101" s="287">
        <v>85</v>
      </c>
      <c r="B101" s="288" t="s">
        <v>275</v>
      </c>
      <c r="C101" s="288" t="s">
        <v>160</v>
      </c>
      <c r="D101" s="288" t="s">
        <v>161</v>
      </c>
    </row>
    <row r="102" spans="1:4" ht="15">
      <c r="A102" s="287">
        <v>61</v>
      </c>
      <c r="B102" s="288" t="s">
        <v>276</v>
      </c>
      <c r="C102" s="288" t="s">
        <v>160</v>
      </c>
      <c r="D102" s="288" t="s">
        <v>161</v>
      </c>
    </row>
    <row r="103" spans="1:4" ht="15">
      <c r="A103" s="287">
        <v>808</v>
      </c>
      <c r="B103" s="288" t="s">
        <v>277</v>
      </c>
      <c r="C103" s="288" t="s">
        <v>160</v>
      </c>
      <c r="D103" s="288" t="s">
        <v>161</v>
      </c>
    </row>
    <row r="104" spans="1:4" ht="15">
      <c r="A104" s="287">
        <v>88</v>
      </c>
      <c r="B104" s="288" t="s">
        <v>278</v>
      </c>
      <c r="C104" s="288" t="s">
        <v>160</v>
      </c>
      <c r="D104" s="288" t="s">
        <v>161</v>
      </c>
    </row>
    <row r="105" spans="1:4" ht="15">
      <c r="A105" s="287">
        <v>191</v>
      </c>
      <c r="B105" s="288" t="s">
        <v>279</v>
      </c>
      <c r="C105" s="288" t="s">
        <v>160</v>
      </c>
      <c r="D105" s="288" t="s">
        <v>161</v>
      </c>
    </row>
    <row r="106" spans="1:4" ht="15">
      <c r="A106" s="287">
        <v>217</v>
      </c>
      <c r="B106" s="288" t="s">
        <v>280</v>
      </c>
      <c r="C106" s="288" t="s">
        <v>160</v>
      </c>
      <c r="D106" s="288" t="s">
        <v>281</v>
      </c>
    </row>
    <row r="107" spans="1:4" ht="15">
      <c r="A107" s="287">
        <v>172</v>
      </c>
      <c r="B107" s="288" t="s">
        <v>282</v>
      </c>
      <c r="C107" s="288" t="s">
        <v>160</v>
      </c>
      <c r="D107" s="288" t="s">
        <v>161</v>
      </c>
    </row>
    <row r="108" spans="1:4" ht="15">
      <c r="A108" s="287">
        <v>176</v>
      </c>
      <c r="B108" s="288" t="s">
        <v>283</v>
      </c>
      <c r="C108" s="288" t="s">
        <v>160</v>
      </c>
      <c r="D108" s="288" t="s">
        <v>161</v>
      </c>
    </row>
    <row r="109" spans="1:4" ht="15">
      <c r="A109" s="287">
        <v>183</v>
      </c>
      <c r="B109" s="288" t="s">
        <v>284</v>
      </c>
      <c r="C109" s="288" t="s">
        <v>160</v>
      </c>
      <c r="D109" s="288" t="s">
        <v>161</v>
      </c>
    </row>
    <row r="110" spans="1:4" ht="15">
      <c r="A110" s="287">
        <v>184</v>
      </c>
      <c r="B110" s="288" t="s">
        <v>285</v>
      </c>
      <c r="C110" s="288" t="s">
        <v>160</v>
      </c>
      <c r="D110" s="288" t="s">
        <v>161</v>
      </c>
    </row>
    <row r="111" spans="1:4" ht="15">
      <c r="A111" s="287">
        <v>135</v>
      </c>
      <c r="B111" s="288" t="s">
        <v>286</v>
      </c>
      <c r="C111" s="288" t="s">
        <v>160</v>
      </c>
      <c r="D111" s="288" t="s">
        <v>161</v>
      </c>
    </row>
    <row r="112" spans="1:4" ht="15">
      <c r="A112" s="287">
        <v>818</v>
      </c>
      <c r="B112" s="288" t="s">
        <v>287</v>
      </c>
      <c r="C112" s="288" t="s">
        <v>160</v>
      </c>
      <c r="D112" s="288" t="s">
        <v>161</v>
      </c>
    </row>
    <row r="113" spans="1:4" ht="15">
      <c r="A113" s="287">
        <v>46</v>
      </c>
      <c r="B113" s="288" t="s">
        <v>288</v>
      </c>
      <c r="C113" s="288" t="s">
        <v>289</v>
      </c>
      <c r="D113" s="288" t="s">
        <v>161</v>
      </c>
    </row>
    <row r="114" spans="1:4" ht="15">
      <c r="A114" s="287">
        <v>1460</v>
      </c>
      <c r="B114" s="288" t="s">
        <v>290</v>
      </c>
      <c r="C114" s="288" t="s">
        <v>289</v>
      </c>
      <c r="D114" s="288" t="s">
        <v>189</v>
      </c>
    </row>
    <row r="115" spans="1:4" ht="15">
      <c r="A115" s="287">
        <v>838</v>
      </c>
      <c r="B115" s="288" t="s">
        <v>532</v>
      </c>
      <c r="C115" s="288" t="s">
        <v>160</v>
      </c>
      <c r="D115" s="288" t="s">
        <v>161</v>
      </c>
    </row>
    <row r="116" spans="1:4" ht="15">
      <c r="A116" s="287">
        <v>821</v>
      </c>
      <c r="B116" s="288" t="s">
        <v>291</v>
      </c>
      <c r="C116" s="288" t="s">
        <v>160</v>
      </c>
      <c r="D116" s="288" t="s">
        <v>161</v>
      </c>
    </row>
    <row r="117" spans="1:4" ht="15">
      <c r="A117" s="287">
        <v>137</v>
      </c>
      <c r="B117" s="288" t="s">
        <v>292</v>
      </c>
      <c r="C117" s="288" t="s">
        <v>160</v>
      </c>
      <c r="D117" s="288" t="s">
        <v>161</v>
      </c>
    </row>
    <row r="118" spans="1:4" ht="15">
      <c r="A118" s="287">
        <v>134</v>
      </c>
      <c r="B118" s="288" t="s">
        <v>293</v>
      </c>
      <c r="C118" s="288" t="s">
        <v>160</v>
      </c>
      <c r="D118" s="288" t="s">
        <v>161</v>
      </c>
    </row>
    <row r="119" spans="1:4" ht="15">
      <c r="A119" s="287">
        <v>1310</v>
      </c>
      <c r="B119" s="288" t="s">
        <v>294</v>
      </c>
      <c r="C119" s="288" t="s">
        <v>295</v>
      </c>
      <c r="D119" s="288" t="s">
        <v>189</v>
      </c>
    </row>
    <row r="120" spans="1:4" ht="15">
      <c r="A120" s="287">
        <v>31</v>
      </c>
      <c r="B120" s="288" t="s">
        <v>296</v>
      </c>
      <c r="C120" s="288" t="s">
        <v>295</v>
      </c>
      <c r="D120" s="288" t="s">
        <v>161</v>
      </c>
    </row>
    <row r="121" spans="1:4" ht="15">
      <c r="A121" s="287">
        <v>180</v>
      </c>
      <c r="B121" s="288" t="s">
        <v>297</v>
      </c>
      <c r="C121" s="288" t="s">
        <v>160</v>
      </c>
      <c r="D121" s="288" t="s">
        <v>161</v>
      </c>
    </row>
    <row r="122" spans="1:4" ht="15">
      <c r="A122" s="287">
        <v>63</v>
      </c>
      <c r="B122" s="288" t="s">
        <v>298</v>
      </c>
      <c r="C122" s="288" t="s">
        <v>241</v>
      </c>
      <c r="D122" s="288" t="s">
        <v>161</v>
      </c>
    </row>
    <row r="123" spans="1:4" ht="15">
      <c r="A123" s="287">
        <v>813</v>
      </c>
      <c r="B123" s="288" t="s">
        <v>299</v>
      </c>
      <c r="C123" s="288" t="s">
        <v>160</v>
      </c>
      <c r="D123" s="288" t="s">
        <v>161</v>
      </c>
    </row>
    <row r="124" spans="1:4" ht="15">
      <c r="A124" s="287">
        <v>185</v>
      </c>
      <c r="B124" s="288" t="s">
        <v>300</v>
      </c>
      <c r="C124" s="288" t="s">
        <v>160</v>
      </c>
      <c r="D124" s="288" t="s">
        <v>161</v>
      </c>
    </row>
    <row r="125" spans="1:4" ht="15">
      <c r="A125" s="287">
        <v>111</v>
      </c>
      <c r="B125" s="288" t="s">
        <v>301</v>
      </c>
      <c r="C125" s="288" t="s">
        <v>160</v>
      </c>
      <c r="D125" s="288" t="s">
        <v>161</v>
      </c>
    </row>
    <row r="126" spans="1:4" ht="15">
      <c r="A126" s="287">
        <v>11110</v>
      </c>
      <c r="B126" s="288" t="s">
        <v>302</v>
      </c>
      <c r="C126" s="288" t="s">
        <v>303</v>
      </c>
      <c r="D126" s="288" t="s">
        <v>189</v>
      </c>
    </row>
    <row r="127" spans="1:4" ht="15">
      <c r="A127" s="287">
        <v>75</v>
      </c>
      <c r="B127" s="288" t="s">
        <v>304</v>
      </c>
      <c r="C127" s="288" t="s">
        <v>160</v>
      </c>
      <c r="D127" s="288" t="s">
        <v>161</v>
      </c>
    </row>
    <row r="128" spans="1:4" ht="15">
      <c r="A128" s="287">
        <v>192</v>
      </c>
      <c r="B128" s="288" t="s">
        <v>305</v>
      </c>
      <c r="C128" s="288" t="s">
        <v>160</v>
      </c>
      <c r="D128" s="288" t="s">
        <v>161</v>
      </c>
    </row>
    <row r="129" spans="1:4" ht="15">
      <c r="A129" s="287">
        <v>94</v>
      </c>
      <c r="B129" s="288" t="s">
        <v>306</v>
      </c>
      <c r="C129" s="288" t="s">
        <v>160</v>
      </c>
      <c r="D129" s="288" t="s">
        <v>161</v>
      </c>
    </row>
    <row r="130" spans="1:4" ht="15">
      <c r="A130" s="287">
        <v>93</v>
      </c>
      <c r="B130" s="288" t="s">
        <v>307</v>
      </c>
      <c r="C130" s="288" t="s">
        <v>160</v>
      </c>
      <c r="D130" s="288" t="s">
        <v>161</v>
      </c>
    </row>
    <row r="131" spans="1:4" ht="15">
      <c r="A131" s="287">
        <v>64</v>
      </c>
      <c r="B131" s="288" t="s">
        <v>308</v>
      </c>
      <c r="C131" s="288" t="s">
        <v>160</v>
      </c>
      <c r="D131" s="288" t="s">
        <v>161</v>
      </c>
    </row>
    <row r="132" spans="1:4" ht="15">
      <c r="A132" s="287">
        <v>144</v>
      </c>
      <c r="B132" s="288" t="s">
        <v>309</v>
      </c>
      <c r="C132" s="288" t="s">
        <v>160</v>
      </c>
      <c r="D132" s="288" t="s">
        <v>161</v>
      </c>
    </row>
    <row r="133" spans="1:4" ht="15">
      <c r="A133" s="287">
        <v>216</v>
      </c>
      <c r="B133" s="288" t="s">
        <v>310</v>
      </c>
      <c r="C133" s="288" t="s">
        <v>160</v>
      </c>
      <c r="D133" s="288" t="s">
        <v>281</v>
      </c>
    </row>
    <row r="134" spans="1:4" ht="15">
      <c r="A134" s="287">
        <v>195</v>
      </c>
      <c r="B134" s="288" t="s">
        <v>311</v>
      </c>
      <c r="C134" s="288" t="s">
        <v>160</v>
      </c>
      <c r="D134" s="288" t="s">
        <v>161</v>
      </c>
    </row>
    <row r="135" spans="1:4" ht="15">
      <c r="A135" s="287">
        <v>89</v>
      </c>
      <c r="B135" s="288" t="s">
        <v>312</v>
      </c>
      <c r="C135" s="288" t="s">
        <v>160</v>
      </c>
      <c r="D135" s="288" t="s">
        <v>161</v>
      </c>
    </row>
    <row r="136" spans="1:4" ht="15">
      <c r="A136" s="287">
        <v>809</v>
      </c>
      <c r="B136" s="288" t="s">
        <v>313</v>
      </c>
      <c r="C136" s="288" t="s">
        <v>160</v>
      </c>
      <c r="D136" s="288" t="s">
        <v>161</v>
      </c>
    </row>
    <row r="137" spans="1:4" ht="15">
      <c r="A137" s="287">
        <v>78</v>
      </c>
      <c r="B137" s="288" t="s">
        <v>314</v>
      </c>
      <c r="C137" s="288" t="s">
        <v>160</v>
      </c>
      <c r="D137" s="288" t="s">
        <v>161</v>
      </c>
    </row>
    <row r="138" spans="1:4" ht="15">
      <c r="A138" s="287">
        <v>14</v>
      </c>
      <c r="B138" s="288" t="s">
        <v>315</v>
      </c>
      <c r="C138" s="288" t="s">
        <v>316</v>
      </c>
      <c r="D138" s="288" t="s">
        <v>161</v>
      </c>
    </row>
    <row r="139" spans="1:4" ht="15">
      <c r="A139" s="287">
        <v>1142</v>
      </c>
      <c r="B139" s="288" t="s">
        <v>317</v>
      </c>
      <c r="C139" s="288" t="s">
        <v>316</v>
      </c>
      <c r="D139" s="288" t="s">
        <v>189</v>
      </c>
    </row>
    <row r="140" spans="1:4" ht="15">
      <c r="A140" s="287">
        <v>1140</v>
      </c>
      <c r="B140" s="288" t="s">
        <v>318</v>
      </c>
      <c r="C140" s="288" t="s">
        <v>316</v>
      </c>
      <c r="D140" s="288" t="s">
        <v>198</v>
      </c>
    </row>
    <row r="141" spans="1:4" ht="15">
      <c r="A141" s="287">
        <v>1141</v>
      </c>
      <c r="B141" s="288" t="s">
        <v>319</v>
      </c>
      <c r="C141" s="288" t="s">
        <v>316</v>
      </c>
      <c r="D141" s="288" t="s">
        <v>213</v>
      </c>
    </row>
    <row r="142" spans="1:4" ht="15">
      <c r="A142" s="287">
        <v>48</v>
      </c>
      <c r="B142" s="288" t="s">
        <v>533</v>
      </c>
      <c r="C142" s="288" t="s">
        <v>534</v>
      </c>
      <c r="D142" s="288" t="s">
        <v>161</v>
      </c>
    </row>
    <row r="143" spans="1:4" ht="15">
      <c r="A143" s="287">
        <v>224</v>
      </c>
      <c r="B143" s="288" t="s">
        <v>557</v>
      </c>
      <c r="C143" s="288" t="s">
        <v>160</v>
      </c>
      <c r="D143" s="288" t="s">
        <v>161</v>
      </c>
    </row>
    <row r="144" spans="1:4" ht="15">
      <c r="A144" s="287">
        <v>38</v>
      </c>
      <c r="B144" s="288" t="s">
        <v>320</v>
      </c>
      <c r="C144" s="288" t="s">
        <v>225</v>
      </c>
      <c r="D144" s="288" t="s">
        <v>161</v>
      </c>
    </row>
    <row r="145" spans="1:4" ht="15">
      <c r="A145" s="287">
        <v>24</v>
      </c>
      <c r="B145" s="288" t="s">
        <v>321</v>
      </c>
      <c r="C145" s="288" t="s">
        <v>245</v>
      </c>
      <c r="D145" s="288" t="s">
        <v>161</v>
      </c>
    </row>
    <row r="146" spans="1:4" ht="15">
      <c r="A146" s="287">
        <v>95</v>
      </c>
      <c r="B146" s="288" t="s">
        <v>322</v>
      </c>
      <c r="C146" s="288" t="s">
        <v>160</v>
      </c>
      <c r="D146" s="288" t="s">
        <v>161</v>
      </c>
    </row>
    <row r="147" spans="1:4" ht="15">
      <c r="A147" s="287">
        <v>96</v>
      </c>
      <c r="B147" s="288" t="s">
        <v>323</v>
      </c>
      <c r="C147" s="288" t="s">
        <v>160</v>
      </c>
      <c r="D147" s="288" t="s">
        <v>161</v>
      </c>
    </row>
    <row r="148" spans="1:4" ht="15">
      <c r="A148" s="287">
        <v>805</v>
      </c>
      <c r="B148" s="288" t="s">
        <v>324</v>
      </c>
      <c r="C148" s="288" t="s">
        <v>160</v>
      </c>
      <c r="D148" s="288" t="s">
        <v>161</v>
      </c>
    </row>
    <row r="149" spans="1:4" ht="15">
      <c r="A149" s="287">
        <v>1320</v>
      </c>
      <c r="B149" s="288" t="s">
        <v>325</v>
      </c>
      <c r="C149" s="288" t="s">
        <v>183</v>
      </c>
      <c r="D149" s="288" t="s">
        <v>198</v>
      </c>
    </row>
    <row r="150" spans="1:4" ht="15">
      <c r="A150" s="287">
        <v>32</v>
      </c>
      <c r="B150" s="288" t="s">
        <v>326</v>
      </c>
      <c r="C150" s="288" t="s">
        <v>183</v>
      </c>
      <c r="D150" s="288" t="s">
        <v>161</v>
      </c>
    </row>
    <row r="151" spans="1:4" ht="15">
      <c r="A151" s="287">
        <v>110</v>
      </c>
      <c r="B151" s="288" t="s">
        <v>327</v>
      </c>
      <c r="C151" s="288" t="s">
        <v>160</v>
      </c>
      <c r="D151" s="288" t="s">
        <v>161</v>
      </c>
    </row>
    <row r="152" spans="1:4" ht="15">
      <c r="A152" s="287">
        <v>90</v>
      </c>
      <c r="B152" s="288" t="s">
        <v>328</v>
      </c>
      <c r="C152" s="288" t="s">
        <v>160</v>
      </c>
      <c r="D152" s="288" t="s">
        <v>161</v>
      </c>
    </row>
    <row r="153" spans="1:4" ht="15">
      <c r="A153" s="287">
        <v>812</v>
      </c>
      <c r="B153" s="288" t="s">
        <v>329</v>
      </c>
      <c r="C153" s="288" t="s">
        <v>160</v>
      </c>
      <c r="D153" s="288" t="s">
        <v>161</v>
      </c>
    </row>
    <row r="154" spans="1:4" ht="15">
      <c r="A154" s="287">
        <v>806</v>
      </c>
      <c r="B154" s="288" t="s">
        <v>330</v>
      </c>
      <c r="C154" s="288" t="s">
        <v>160</v>
      </c>
      <c r="D154" s="288" t="s">
        <v>161</v>
      </c>
    </row>
    <row r="155" spans="1:4" ht="15">
      <c r="A155" s="287">
        <v>15</v>
      </c>
      <c r="B155" s="288" t="s">
        <v>331</v>
      </c>
      <c r="C155" s="288" t="s">
        <v>332</v>
      </c>
      <c r="D155" s="288" t="s">
        <v>161</v>
      </c>
    </row>
    <row r="156" spans="1:4" ht="15">
      <c r="A156" s="287">
        <v>12000</v>
      </c>
      <c r="B156" s="288" t="s">
        <v>333</v>
      </c>
      <c r="C156" s="288" t="s">
        <v>334</v>
      </c>
      <c r="D156" s="288" t="s">
        <v>335</v>
      </c>
    </row>
    <row r="157" spans="1:4" ht="15">
      <c r="A157" s="287">
        <v>200</v>
      </c>
      <c r="B157" s="288" t="s">
        <v>336</v>
      </c>
      <c r="C157" s="288" t="s">
        <v>160</v>
      </c>
      <c r="D157" s="288" t="s">
        <v>337</v>
      </c>
    </row>
    <row r="158" spans="1:4" ht="15">
      <c r="A158" s="287">
        <v>12003</v>
      </c>
      <c r="B158" s="288" t="s">
        <v>338</v>
      </c>
      <c r="C158" s="288" t="s">
        <v>334</v>
      </c>
      <c r="D158" s="288" t="s">
        <v>339</v>
      </c>
    </row>
    <row r="159" spans="1:4" ht="30">
      <c r="A159" s="287">
        <v>211</v>
      </c>
      <c r="B159" s="288" t="s">
        <v>340</v>
      </c>
      <c r="C159" s="288" t="s">
        <v>160</v>
      </c>
      <c r="D159" s="288" t="s">
        <v>341</v>
      </c>
    </row>
    <row r="160" spans="1:4" ht="15">
      <c r="A160" s="287">
        <v>16</v>
      </c>
      <c r="B160" s="288" t="s">
        <v>342</v>
      </c>
      <c r="C160" s="288" t="s">
        <v>343</v>
      </c>
      <c r="D160" s="288" t="s">
        <v>161</v>
      </c>
    </row>
    <row r="161" spans="1:4" ht="15">
      <c r="A161" s="287">
        <v>1381</v>
      </c>
      <c r="B161" s="288" t="s">
        <v>344</v>
      </c>
      <c r="C161" s="288" t="s">
        <v>225</v>
      </c>
      <c r="D161" s="288" t="s">
        <v>189</v>
      </c>
    </row>
    <row r="162" spans="1:4" ht="15">
      <c r="A162" s="287">
        <v>1380</v>
      </c>
      <c r="B162" s="288" t="s">
        <v>345</v>
      </c>
      <c r="C162" s="288" t="s">
        <v>225</v>
      </c>
      <c r="D162" s="288" t="s">
        <v>198</v>
      </c>
    </row>
    <row r="163" spans="1:4" ht="15">
      <c r="A163" s="287">
        <v>18</v>
      </c>
      <c r="B163" s="288" t="s">
        <v>346</v>
      </c>
      <c r="C163" s="288" t="s">
        <v>247</v>
      </c>
      <c r="D163" s="288" t="s">
        <v>161</v>
      </c>
    </row>
    <row r="164" spans="1:4" ht="15">
      <c r="A164" s="287">
        <v>1181</v>
      </c>
      <c r="B164" s="288" t="s">
        <v>347</v>
      </c>
      <c r="C164" s="288" t="s">
        <v>247</v>
      </c>
      <c r="D164" s="288" t="s">
        <v>189</v>
      </c>
    </row>
    <row r="165" spans="1:4" ht="15">
      <c r="A165" s="287">
        <v>422</v>
      </c>
      <c r="B165" s="288" t="s">
        <v>348</v>
      </c>
      <c r="C165" s="288" t="s">
        <v>160</v>
      </c>
      <c r="D165" s="288" t="s">
        <v>161</v>
      </c>
    </row>
    <row r="166" spans="1:4" ht="15">
      <c r="A166" s="287">
        <v>91</v>
      </c>
      <c r="B166" s="288" t="s">
        <v>349</v>
      </c>
      <c r="C166" s="288" t="s">
        <v>160</v>
      </c>
      <c r="D166" s="288" t="s">
        <v>161</v>
      </c>
    </row>
    <row r="167" spans="1:4" ht="15">
      <c r="A167" s="287">
        <v>42</v>
      </c>
      <c r="B167" s="288" t="s">
        <v>350</v>
      </c>
      <c r="C167" s="288" t="s">
        <v>160</v>
      </c>
      <c r="D167" s="288" t="s">
        <v>161</v>
      </c>
    </row>
    <row r="168" spans="1:4" ht="30">
      <c r="A168" s="287">
        <v>44</v>
      </c>
      <c r="B168" s="288" t="s">
        <v>535</v>
      </c>
      <c r="C168" s="288" t="s">
        <v>183</v>
      </c>
      <c r="D168" s="288" t="s">
        <v>161</v>
      </c>
    </row>
    <row r="169" spans="1:4" ht="15">
      <c r="A169" s="287">
        <v>113</v>
      </c>
      <c r="B169" s="288" t="s">
        <v>351</v>
      </c>
      <c r="C169" s="288" t="s">
        <v>160</v>
      </c>
      <c r="D169" s="288" t="s">
        <v>161</v>
      </c>
    </row>
    <row r="170" spans="1:4" ht="30">
      <c r="A170" s="287">
        <v>193</v>
      </c>
      <c r="B170" s="288" t="s">
        <v>352</v>
      </c>
      <c r="C170" s="288" t="s">
        <v>160</v>
      </c>
      <c r="D170" s="288" t="s">
        <v>161</v>
      </c>
    </row>
    <row r="171" spans="1:4" ht="15">
      <c r="A171" s="287">
        <v>3000</v>
      </c>
      <c r="B171" s="288" t="s">
        <v>353</v>
      </c>
      <c r="C171" s="288" t="s">
        <v>160</v>
      </c>
      <c r="D171" s="288" t="s">
        <v>161</v>
      </c>
    </row>
    <row r="172" spans="1:4" ht="15">
      <c r="A172" s="287">
        <v>52</v>
      </c>
      <c r="B172" s="288" t="s">
        <v>354</v>
      </c>
      <c r="C172" s="288" t="s">
        <v>355</v>
      </c>
      <c r="D172" s="288" t="s">
        <v>161</v>
      </c>
    </row>
    <row r="173" spans="1:4" ht="15">
      <c r="A173" s="287">
        <v>3011</v>
      </c>
      <c r="B173" s="288" t="s">
        <v>536</v>
      </c>
      <c r="C173" s="288" t="s">
        <v>160</v>
      </c>
      <c r="D173" s="288" t="s">
        <v>161</v>
      </c>
    </row>
    <row r="174" spans="1:4" ht="15">
      <c r="A174" s="287">
        <v>1012</v>
      </c>
      <c r="B174" s="288" t="s">
        <v>356</v>
      </c>
      <c r="C174" s="288" t="s">
        <v>160</v>
      </c>
      <c r="D174" s="288" t="s">
        <v>160</v>
      </c>
    </row>
    <row r="175" spans="1:4" ht="15">
      <c r="A175" s="287">
        <v>833</v>
      </c>
      <c r="B175" s="288" t="s">
        <v>509</v>
      </c>
      <c r="C175" s="288" t="s">
        <v>160</v>
      </c>
      <c r="D175" s="288" t="s">
        <v>161</v>
      </c>
    </row>
    <row r="176" spans="1:4" ht="15">
      <c r="A176" s="287">
        <v>171</v>
      </c>
      <c r="B176" s="288" t="s">
        <v>357</v>
      </c>
      <c r="C176" s="288" t="s">
        <v>160</v>
      </c>
      <c r="D176" s="288" t="s">
        <v>161</v>
      </c>
    </row>
    <row r="177" spans="1:4" ht="15">
      <c r="A177" s="287">
        <v>832</v>
      </c>
      <c r="B177" s="288" t="s">
        <v>510</v>
      </c>
      <c r="C177" s="288" t="s">
        <v>160</v>
      </c>
      <c r="D177" s="288" t="s">
        <v>161</v>
      </c>
    </row>
    <row r="178" spans="1:4" ht="15">
      <c r="A178" s="287">
        <v>802</v>
      </c>
      <c r="B178" s="288" t="s">
        <v>358</v>
      </c>
      <c r="C178" s="288" t="s">
        <v>160</v>
      </c>
      <c r="D178" s="288" t="s">
        <v>161</v>
      </c>
    </row>
    <row r="179" spans="1:4" ht="15">
      <c r="A179" s="287">
        <v>826</v>
      </c>
      <c r="B179" s="288" t="s">
        <v>359</v>
      </c>
      <c r="C179" s="288" t="s">
        <v>160</v>
      </c>
      <c r="D179" s="288" t="s">
        <v>161</v>
      </c>
    </row>
    <row r="180" spans="1:4" ht="15">
      <c r="A180" s="287">
        <v>97</v>
      </c>
      <c r="B180" s="288" t="s">
        <v>360</v>
      </c>
      <c r="C180" s="288" t="s">
        <v>160</v>
      </c>
      <c r="D180" s="288" t="s">
        <v>161</v>
      </c>
    </row>
    <row r="181" spans="1:4" ht="15">
      <c r="A181" s="287">
        <v>53</v>
      </c>
      <c r="B181" s="288" t="s">
        <v>361</v>
      </c>
      <c r="C181" s="288" t="s">
        <v>362</v>
      </c>
      <c r="D181" s="288" t="s">
        <v>161</v>
      </c>
    </row>
    <row r="182" spans="1:4" ht="15">
      <c r="A182" s="287">
        <v>1530</v>
      </c>
      <c r="B182" s="288" t="s">
        <v>363</v>
      </c>
      <c r="C182" s="288" t="s">
        <v>362</v>
      </c>
      <c r="D182" s="288" t="s">
        <v>189</v>
      </c>
    </row>
    <row r="183" spans="1:4" ht="15">
      <c r="A183" s="287">
        <v>839</v>
      </c>
      <c r="B183" s="288" t="s">
        <v>558</v>
      </c>
      <c r="C183" s="288" t="s">
        <v>160</v>
      </c>
      <c r="D183" s="288" t="s">
        <v>160</v>
      </c>
    </row>
    <row r="184" spans="1:4" ht="15">
      <c r="A184" s="287">
        <v>131</v>
      </c>
      <c r="B184" s="288" t="s">
        <v>364</v>
      </c>
      <c r="C184" s="288" t="s">
        <v>160</v>
      </c>
      <c r="D184" s="288" t="s">
        <v>161</v>
      </c>
    </row>
    <row r="185" spans="1:4" ht="15">
      <c r="A185" s="287">
        <v>1030</v>
      </c>
      <c r="B185" s="288" t="s">
        <v>365</v>
      </c>
      <c r="C185" s="288" t="s">
        <v>160</v>
      </c>
      <c r="D185" s="288" t="s">
        <v>198</v>
      </c>
    </row>
    <row r="186" spans="1:4" ht="15">
      <c r="A186" s="287">
        <v>1031</v>
      </c>
      <c r="B186" s="288" t="s">
        <v>366</v>
      </c>
      <c r="C186" s="288" t="s">
        <v>160</v>
      </c>
      <c r="D186" s="288" t="s">
        <v>189</v>
      </c>
    </row>
    <row r="187" spans="1:4" ht="15">
      <c r="A187" s="287">
        <v>3</v>
      </c>
      <c r="B187" s="288" t="s">
        <v>367</v>
      </c>
      <c r="C187" s="288" t="s">
        <v>160</v>
      </c>
      <c r="D187" s="288" t="s">
        <v>161</v>
      </c>
    </row>
    <row r="188" spans="1:4" ht="15">
      <c r="A188" s="287">
        <v>194</v>
      </c>
      <c r="B188" s="288" t="s">
        <v>368</v>
      </c>
      <c r="C188" s="288" t="s">
        <v>160</v>
      </c>
      <c r="D188" s="288" t="s">
        <v>161</v>
      </c>
    </row>
    <row r="189" spans="1:4" ht="15">
      <c r="A189" s="287">
        <v>19</v>
      </c>
      <c r="B189" s="288" t="s">
        <v>369</v>
      </c>
      <c r="C189" s="288" t="s">
        <v>370</v>
      </c>
      <c r="D189" s="288" t="s">
        <v>161</v>
      </c>
    </row>
    <row r="190" spans="1:4" ht="15">
      <c r="A190" s="287">
        <v>1191</v>
      </c>
      <c r="B190" s="288" t="s">
        <v>371</v>
      </c>
      <c r="C190" s="288" t="s">
        <v>370</v>
      </c>
      <c r="D190" s="288" t="s">
        <v>189</v>
      </c>
    </row>
    <row r="191" spans="1:4" ht="15">
      <c r="A191" s="287">
        <v>1190</v>
      </c>
      <c r="B191" s="288" t="s">
        <v>372</v>
      </c>
      <c r="C191" s="288" t="s">
        <v>370</v>
      </c>
      <c r="D191" s="288" t="s">
        <v>213</v>
      </c>
    </row>
    <row r="192" spans="1:4" ht="15">
      <c r="A192" s="287">
        <v>28</v>
      </c>
      <c r="B192" s="288" t="s">
        <v>41</v>
      </c>
      <c r="C192" s="288" t="s">
        <v>191</v>
      </c>
      <c r="D192" s="288" t="s">
        <v>161</v>
      </c>
    </row>
    <row r="193" spans="1:4" ht="15">
      <c r="A193" s="287">
        <v>27</v>
      </c>
      <c r="B193" s="288" t="s">
        <v>373</v>
      </c>
      <c r="C193" s="288" t="s">
        <v>191</v>
      </c>
      <c r="D193" s="288" t="s">
        <v>161</v>
      </c>
    </row>
    <row r="194" spans="1:4" ht="15">
      <c r="A194" s="287">
        <v>213</v>
      </c>
      <c r="B194" s="288" t="s">
        <v>374</v>
      </c>
      <c r="C194" s="288" t="s">
        <v>160</v>
      </c>
      <c r="D194" s="288" t="s">
        <v>161</v>
      </c>
    </row>
    <row r="195" spans="1:4" ht="15">
      <c r="A195" s="287">
        <v>207</v>
      </c>
      <c r="B195" s="288" t="s">
        <v>375</v>
      </c>
      <c r="C195" s="288" t="s">
        <v>160</v>
      </c>
      <c r="D195" s="288" t="s">
        <v>161</v>
      </c>
    </row>
    <row r="196" spans="1:4" ht="15">
      <c r="A196" s="287">
        <v>500</v>
      </c>
      <c r="B196" s="288" t="s">
        <v>376</v>
      </c>
      <c r="C196" s="288" t="s">
        <v>377</v>
      </c>
      <c r="D196" s="288" t="s">
        <v>378</v>
      </c>
    </row>
    <row r="197" spans="1:4" ht="15">
      <c r="A197" s="287">
        <v>501</v>
      </c>
      <c r="B197" s="288" t="s">
        <v>379</v>
      </c>
      <c r="C197" s="288" t="s">
        <v>377</v>
      </c>
      <c r="D197" s="288" t="s">
        <v>378</v>
      </c>
    </row>
    <row r="198" spans="1:4" ht="15">
      <c r="A198" s="287">
        <v>502</v>
      </c>
      <c r="B198" s="288" t="s">
        <v>380</v>
      </c>
      <c r="C198" s="288" t="s">
        <v>377</v>
      </c>
      <c r="D198" s="288" t="s">
        <v>378</v>
      </c>
    </row>
    <row r="199" spans="1:4" ht="15">
      <c r="A199" s="287">
        <v>3001</v>
      </c>
      <c r="B199" s="288" t="s">
        <v>381</v>
      </c>
      <c r="C199" s="288" t="s">
        <v>160</v>
      </c>
      <c r="D199" s="288" t="s">
        <v>161</v>
      </c>
    </row>
    <row r="200" spans="1:4" ht="15">
      <c r="A200" s="287">
        <v>208</v>
      </c>
      <c r="B200" s="288" t="s">
        <v>382</v>
      </c>
      <c r="C200" s="288" t="s">
        <v>160</v>
      </c>
      <c r="D200" s="288" t="s">
        <v>161</v>
      </c>
    </row>
    <row r="201" spans="1:4" ht="15">
      <c r="A201" s="287">
        <v>214</v>
      </c>
      <c r="B201" s="288" t="s">
        <v>383</v>
      </c>
      <c r="C201" s="288" t="s">
        <v>160</v>
      </c>
      <c r="D201" s="288" t="s">
        <v>161</v>
      </c>
    </row>
    <row r="202" spans="1:4" ht="15">
      <c r="A202" s="287">
        <v>817</v>
      </c>
      <c r="B202" s="288" t="s">
        <v>384</v>
      </c>
      <c r="C202" s="288" t="s">
        <v>160</v>
      </c>
      <c r="D202" s="288" t="s">
        <v>161</v>
      </c>
    </row>
    <row r="203" spans="1:4" ht="15">
      <c r="A203" s="287">
        <v>120</v>
      </c>
      <c r="B203" s="288" t="s">
        <v>385</v>
      </c>
      <c r="C203" s="288" t="s">
        <v>343</v>
      </c>
      <c r="D203" s="288" t="s">
        <v>161</v>
      </c>
    </row>
    <row r="204" spans="1:4" ht="15">
      <c r="A204" s="287">
        <v>65</v>
      </c>
      <c r="B204" s="288" t="s">
        <v>386</v>
      </c>
      <c r="C204" s="288" t="s">
        <v>160</v>
      </c>
      <c r="D204" s="288" t="s">
        <v>161</v>
      </c>
    </row>
    <row r="205" spans="1:4" ht="15">
      <c r="A205" s="287">
        <v>822</v>
      </c>
      <c r="B205" s="288" t="s">
        <v>387</v>
      </c>
      <c r="C205" s="288" t="s">
        <v>160</v>
      </c>
      <c r="D205" s="288" t="s">
        <v>161</v>
      </c>
    </row>
    <row r="206" spans="1:4" ht="15">
      <c r="A206" s="287">
        <v>103</v>
      </c>
      <c r="B206" s="288" t="s">
        <v>388</v>
      </c>
      <c r="C206" s="288" t="s">
        <v>160</v>
      </c>
      <c r="D206" s="288" t="s">
        <v>161</v>
      </c>
    </row>
    <row r="207" spans="1:4" ht="15">
      <c r="A207" s="287">
        <v>108</v>
      </c>
      <c r="B207" s="288" t="s">
        <v>389</v>
      </c>
      <c r="C207" s="288" t="s">
        <v>160</v>
      </c>
      <c r="D207" s="288" t="s">
        <v>161</v>
      </c>
    </row>
    <row r="208" spans="1:4" ht="15">
      <c r="A208" s="287">
        <v>104</v>
      </c>
      <c r="B208" s="288" t="s">
        <v>390</v>
      </c>
      <c r="C208" s="288" t="s">
        <v>160</v>
      </c>
      <c r="D208" s="288" t="s">
        <v>161</v>
      </c>
    </row>
    <row r="209" spans="1:4" ht="15">
      <c r="A209" s="287">
        <v>105</v>
      </c>
      <c r="B209" s="288" t="s">
        <v>391</v>
      </c>
      <c r="C209" s="288" t="s">
        <v>160</v>
      </c>
      <c r="D209" s="288" t="s">
        <v>161</v>
      </c>
    </row>
    <row r="210" spans="1:4" ht="15">
      <c r="A210" s="287">
        <v>106</v>
      </c>
      <c r="B210" s="288" t="s">
        <v>392</v>
      </c>
      <c r="C210" s="288" t="s">
        <v>160</v>
      </c>
      <c r="D210" s="288" t="s">
        <v>161</v>
      </c>
    </row>
    <row r="211" spans="1:4" ht="15">
      <c r="A211" s="287">
        <v>107</v>
      </c>
      <c r="B211" s="288" t="s">
        <v>393</v>
      </c>
      <c r="C211" s="288" t="s">
        <v>160</v>
      </c>
      <c r="D211" s="288" t="s">
        <v>161</v>
      </c>
    </row>
    <row r="212" spans="1:4" ht="15">
      <c r="A212" s="287">
        <v>101</v>
      </c>
      <c r="B212" s="288" t="s">
        <v>394</v>
      </c>
      <c r="C212" s="288" t="s">
        <v>160</v>
      </c>
      <c r="D212" s="288" t="s">
        <v>161</v>
      </c>
    </row>
    <row r="213" spans="1:4" ht="15">
      <c r="A213" s="287">
        <v>102</v>
      </c>
      <c r="B213" s="288" t="s">
        <v>395</v>
      </c>
      <c r="C213" s="288" t="s">
        <v>160</v>
      </c>
      <c r="D213" s="288" t="s">
        <v>161</v>
      </c>
    </row>
    <row r="214" spans="1:4" ht="15">
      <c r="A214" s="287">
        <v>814</v>
      </c>
      <c r="B214" s="288" t="s">
        <v>396</v>
      </c>
      <c r="C214" s="288" t="s">
        <v>160</v>
      </c>
      <c r="D214" s="288" t="s">
        <v>161</v>
      </c>
    </row>
    <row r="215" spans="1:4" ht="15">
      <c r="A215" s="287">
        <v>209</v>
      </c>
      <c r="B215" s="288" t="s">
        <v>397</v>
      </c>
      <c r="C215" s="288" t="s">
        <v>160</v>
      </c>
      <c r="D215" s="288" t="s">
        <v>161</v>
      </c>
    </row>
    <row r="216" spans="1:4" ht="15">
      <c r="A216" s="287">
        <v>205</v>
      </c>
      <c r="B216" s="288" t="s">
        <v>511</v>
      </c>
      <c r="C216" s="288" t="s">
        <v>160</v>
      </c>
      <c r="D216" s="288" t="s">
        <v>161</v>
      </c>
    </row>
    <row r="217" spans="1:4" ht="15">
      <c r="A217" s="287">
        <v>834</v>
      </c>
      <c r="B217" s="288" t="s">
        <v>537</v>
      </c>
      <c r="C217" s="288" t="s">
        <v>160</v>
      </c>
      <c r="D217" s="288" t="s">
        <v>161</v>
      </c>
    </row>
    <row r="218" spans="1:4" ht="15">
      <c r="A218" s="287">
        <v>824</v>
      </c>
      <c r="B218" s="288" t="s">
        <v>398</v>
      </c>
      <c r="C218" s="288" t="s">
        <v>160</v>
      </c>
      <c r="D218" s="288" t="s">
        <v>161</v>
      </c>
    </row>
    <row r="219" spans="1:4" ht="30">
      <c r="A219" s="287">
        <v>829</v>
      </c>
      <c r="B219" s="288" t="s">
        <v>399</v>
      </c>
      <c r="C219" s="288" t="s">
        <v>160</v>
      </c>
      <c r="D219" s="288" t="s">
        <v>161</v>
      </c>
    </row>
    <row r="220" spans="1:4" ht="30">
      <c r="A220" s="287">
        <v>1020</v>
      </c>
      <c r="B220" s="288" t="s">
        <v>400</v>
      </c>
      <c r="C220" s="288" t="s">
        <v>160</v>
      </c>
      <c r="D220" s="288" t="s">
        <v>227</v>
      </c>
    </row>
    <row r="221" spans="1:4" ht="15">
      <c r="A221" s="287">
        <v>2</v>
      </c>
      <c r="B221" s="288" t="s">
        <v>401</v>
      </c>
      <c r="C221" s="288" t="s">
        <v>160</v>
      </c>
      <c r="D221" s="288" t="s">
        <v>160</v>
      </c>
    </row>
    <row r="222" spans="1:4" ht="15">
      <c r="A222" s="287">
        <v>835</v>
      </c>
      <c r="B222" s="288" t="s">
        <v>538</v>
      </c>
      <c r="C222" s="288" t="s">
        <v>160</v>
      </c>
      <c r="D222" s="288" t="s">
        <v>161</v>
      </c>
    </row>
    <row r="223" spans="1:4" ht="15">
      <c r="A223" s="287">
        <v>138</v>
      </c>
      <c r="B223" s="288" t="s">
        <v>402</v>
      </c>
      <c r="C223" s="288" t="s">
        <v>160</v>
      </c>
      <c r="D223" s="288" t="s">
        <v>161</v>
      </c>
    </row>
    <row r="224" spans="1:4" ht="15">
      <c r="A224" s="287">
        <v>837</v>
      </c>
      <c r="B224" s="288" t="s">
        <v>539</v>
      </c>
      <c r="C224" s="288" t="s">
        <v>160</v>
      </c>
      <c r="D224" s="288" t="s">
        <v>161</v>
      </c>
    </row>
    <row r="225" spans="1:4" ht="15">
      <c r="A225" s="287">
        <v>45</v>
      </c>
      <c r="B225" s="288" t="s">
        <v>403</v>
      </c>
      <c r="C225" s="288" t="s">
        <v>160</v>
      </c>
      <c r="D225" s="288" t="s">
        <v>161</v>
      </c>
    </row>
    <row r="226" spans="1:4" ht="15">
      <c r="A226" s="287">
        <v>11300</v>
      </c>
      <c r="B226" s="288" t="s">
        <v>404</v>
      </c>
      <c r="C226" s="288" t="s">
        <v>160</v>
      </c>
      <c r="D226" s="288" t="s">
        <v>189</v>
      </c>
    </row>
    <row r="227" spans="1:4" ht="15">
      <c r="A227" s="287">
        <v>130</v>
      </c>
      <c r="B227" s="288" t="s">
        <v>405</v>
      </c>
      <c r="C227" s="288" t="s">
        <v>160</v>
      </c>
      <c r="D227" s="288" t="s">
        <v>161</v>
      </c>
    </row>
    <row r="228" spans="1:4" ht="15">
      <c r="A228" s="287">
        <v>100</v>
      </c>
      <c r="B228" s="288" t="s">
        <v>406</v>
      </c>
      <c r="C228" s="288" t="s">
        <v>160</v>
      </c>
      <c r="D228" s="288" t="s">
        <v>161</v>
      </c>
    </row>
    <row r="229" spans="1:4" ht="15">
      <c r="A229" s="287">
        <v>12006</v>
      </c>
      <c r="B229" s="288" t="s">
        <v>540</v>
      </c>
      <c r="C229" s="288" t="s">
        <v>160</v>
      </c>
      <c r="D229" s="288" t="s">
        <v>541</v>
      </c>
    </row>
    <row r="230" spans="1:4" ht="15">
      <c r="A230" s="287">
        <v>12005</v>
      </c>
      <c r="B230" s="288" t="s">
        <v>559</v>
      </c>
      <c r="C230" s="288" t="s">
        <v>160</v>
      </c>
      <c r="D230" s="288" t="s">
        <v>531</v>
      </c>
    </row>
    <row r="231" spans="1:4" ht="15">
      <c r="A231" s="287">
        <v>99</v>
      </c>
      <c r="B231" s="288" t="s">
        <v>407</v>
      </c>
      <c r="C231" s="288" t="s">
        <v>160</v>
      </c>
      <c r="D231" s="288" t="s">
        <v>161</v>
      </c>
    </row>
    <row r="232" spans="1:4" ht="15">
      <c r="A232" s="287">
        <v>54</v>
      </c>
      <c r="B232" s="288" t="s">
        <v>408</v>
      </c>
      <c r="C232" s="288" t="s">
        <v>409</v>
      </c>
      <c r="D232" s="288" t="s">
        <v>161</v>
      </c>
    </row>
    <row r="233" spans="1:4" ht="15">
      <c r="A233" s="287">
        <v>12002</v>
      </c>
      <c r="B233" s="288" t="s">
        <v>410</v>
      </c>
      <c r="C233" s="288" t="s">
        <v>160</v>
      </c>
      <c r="D233" s="288" t="s">
        <v>160</v>
      </c>
    </row>
    <row r="234" spans="1:4" ht="15">
      <c r="A234" s="287">
        <v>804</v>
      </c>
      <c r="B234" s="288" t="s">
        <v>411</v>
      </c>
      <c r="C234" s="288" t="s">
        <v>160</v>
      </c>
      <c r="D234" s="288" t="s">
        <v>161</v>
      </c>
    </row>
    <row r="235" spans="1:4" ht="30">
      <c r="A235" s="287">
        <v>210</v>
      </c>
      <c r="B235" s="288" t="s">
        <v>412</v>
      </c>
      <c r="C235" s="288" t="s">
        <v>160</v>
      </c>
      <c r="D235" s="288" t="s">
        <v>341</v>
      </c>
    </row>
    <row r="236" spans="1:4" ht="15">
      <c r="A236" s="287">
        <v>815</v>
      </c>
      <c r="B236" s="288" t="s">
        <v>413</v>
      </c>
      <c r="C236" s="288" t="s">
        <v>160</v>
      </c>
      <c r="D236" s="288" t="s">
        <v>161</v>
      </c>
    </row>
    <row r="237" spans="1:4" ht="15">
      <c r="A237" s="287">
        <v>20</v>
      </c>
      <c r="B237" s="288" t="s">
        <v>414</v>
      </c>
      <c r="C237" s="288" t="s">
        <v>415</v>
      </c>
      <c r="D237" s="288" t="s">
        <v>161</v>
      </c>
    </row>
    <row r="238" spans="1:4" ht="15">
      <c r="A238" s="287">
        <v>1200</v>
      </c>
      <c r="B238" s="288" t="s">
        <v>416</v>
      </c>
      <c r="C238" s="288" t="s">
        <v>415</v>
      </c>
      <c r="D238" s="288" t="s">
        <v>208</v>
      </c>
    </row>
    <row r="239" spans="1:4" ht="15">
      <c r="A239" s="287">
        <v>1201</v>
      </c>
      <c r="B239" s="288" t="s">
        <v>417</v>
      </c>
      <c r="C239" s="288" t="s">
        <v>415</v>
      </c>
      <c r="D239" s="288" t="s">
        <v>211</v>
      </c>
    </row>
    <row r="240" spans="1:4" ht="15">
      <c r="A240" s="287">
        <v>423</v>
      </c>
      <c r="B240" s="288" t="s">
        <v>418</v>
      </c>
      <c r="C240" s="288" t="s">
        <v>160</v>
      </c>
      <c r="D240" s="288" t="s">
        <v>161</v>
      </c>
    </row>
    <row r="241" spans="1:4" ht="30">
      <c r="A241" s="287">
        <v>212</v>
      </c>
      <c r="B241" s="288" t="s">
        <v>419</v>
      </c>
      <c r="C241" s="288" t="s">
        <v>160</v>
      </c>
      <c r="D241" s="288" t="s">
        <v>341</v>
      </c>
    </row>
    <row r="242" spans="1:4" ht="15">
      <c r="A242" s="287">
        <v>12004</v>
      </c>
      <c r="B242" s="288" t="s">
        <v>420</v>
      </c>
      <c r="C242" s="288" t="s">
        <v>160</v>
      </c>
      <c r="D242" s="288" t="s">
        <v>160</v>
      </c>
    </row>
    <row r="243" spans="1:4" ht="15">
      <c r="A243" s="287">
        <v>6</v>
      </c>
      <c r="B243" s="288" t="s">
        <v>421</v>
      </c>
      <c r="C243" s="288" t="s">
        <v>422</v>
      </c>
      <c r="D243" s="288" t="s">
        <v>160</v>
      </c>
    </row>
    <row r="244" spans="1:4" ht="15">
      <c r="A244" s="287">
        <v>34</v>
      </c>
      <c r="B244" s="288" t="s">
        <v>423</v>
      </c>
      <c r="C244" s="288" t="s">
        <v>424</v>
      </c>
      <c r="D244" s="288" t="s">
        <v>161</v>
      </c>
    </row>
    <row r="245" spans="1:4" ht="15">
      <c r="A245" s="287">
        <v>35</v>
      </c>
      <c r="B245" s="288" t="s">
        <v>425</v>
      </c>
      <c r="C245" s="288" t="s">
        <v>426</v>
      </c>
      <c r="D245" s="288" t="s">
        <v>161</v>
      </c>
    </row>
    <row r="246" spans="1:4" ht="15">
      <c r="A246" s="287">
        <v>1350</v>
      </c>
      <c r="B246" s="288" t="s">
        <v>427</v>
      </c>
      <c r="C246" s="288" t="s">
        <v>426</v>
      </c>
      <c r="D246" s="288" t="s">
        <v>213</v>
      </c>
    </row>
    <row r="247" spans="1:4" ht="15">
      <c r="A247" s="287">
        <v>36</v>
      </c>
      <c r="B247" s="288" t="s">
        <v>428</v>
      </c>
      <c r="C247" s="288" t="s">
        <v>429</v>
      </c>
      <c r="D247" s="288" t="s">
        <v>161</v>
      </c>
    </row>
    <row r="248" spans="1:4" ht="15">
      <c r="A248" s="287">
        <v>1360</v>
      </c>
      <c r="B248" s="288" t="s">
        <v>430</v>
      </c>
      <c r="C248" s="288" t="s">
        <v>429</v>
      </c>
      <c r="D248" s="288" t="s">
        <v>189</v>
      </c>
    </row>
    <row r="249" spans="1:4" ht="15">
      <c r="A249" s="287">
        <v>21</v>
      </c>
      <c r="B249" s="288" t="s">
        <v>431</v>
      </c>
      <c r="C249" s="288" t="s">
        <v>432</v>
      </c>
      <c r="D249" s="288" t="s">
        <v>161</v>
      </c>
    </row>
    <row r="250" spans="1:4" ht="15">
      <c r="A250" s="287">
        <v>1212</v>
      </c>
      <c r="B250" s="288" t="s">
        <v>433</v>
      </c>
      <c r="C250" s="288" t="s">
        <v>432</v>
      </c>
      <c r="D250" s="288" t="s">
        <v>189</v>
      </c>
    </row>
    <row r="251" spans="1:4" ht="15">
      <c r="A251" s="287">
        <v>1210</v>
      </c>
      <c r="B251" s="288" t="s">
        <v>434</v>
      </c>
      <c r="C251" s="288" t="s">
        <v>432</v>
      </c>
      <c r="D251" s="288" t="s">
        <v>198</v>
      </c>
    </row>
    <row r="252" spans="1:4" ht="15">
      <c r="A252" s="287">
        <v>1211</v>
      </c>
      <c r="B252" s="288" t="s">
        <v>435</v>
      </c>
      <c r="C252" s="288" t="s">
        <v>432</v>
      </c>
      <c r="D252" s="288" t="s">
        <v>213</v>
      </c>
    </row>
    <row r="253" spans="1:4" ht="15">
      <c r="A253" s="287">
        <v>55</v>
      </c>
      <c r="B253" s="288" t="s">
        <v>436</v>
      </c>
      <c r="C253" s="288" t="s">
        <v>437</v>
      </c>
      <c r="D253" s="288" t="s">
        <v>161</v>
      </c>
    </row>
    <row r="254" spans="1:4" ht="15">
      <c r="A254" s="287">
        <v>92</v>
      </c>
      <c r="B254" s="288" t="s">
        <v>438</v>
      </c>
      <c r="C254" s="288" t="s">
        <v>160</v>
      </c>
      <c r="D254" s="288" t="s">
        <v>161</v>
      </c>
    </row>
    <row r="255" spans="1:4" ht="15">
      <c r="A255" s="287">
        <v>56</v>
      </c>
      <c r="B255" s="288" t="s">
        <v>439</v>
      </c>
      <c r="C255" s="288" t="s">
        <v>440</v>
      </c>
      <c r="D255" s="288" t="s">
        <v>161</v>
      </c>
    </row>
    <row r="256" spans="1:4" ht="15">
      <c r="A256" s="287">
        <v>1</v>
      </c>
      <c r="B256" s="288" t="s">
        <v>32</v>
      </c>
      <c r="C256" s="288" t="s">
        <v>160</v>
      </c>
      <c r="D256" s="288" t="s">
        <v>441</v>
      </c>
    </row>
    <row r="257" spans="1:4" ht="30">
      <c r="A257" s="287">
        <v>1011</v>
      </c>
      <c r="B257" s="288" t="s">
        <v>442</v>
      </c>
      <c r="C257" s="288" t="s">
        <v>160</v>
      </c>
      <c r="D257" s="288" t="s">
        <v>227</v>
      </c>
    </row>
    <row r="258" spans="1:4" ht="15">
      <c r="A258" s="287">
        <v>1010</v>
      </c>
      <c r="B258" s="288" t="s">
        <v>545</v>
      </c>
      <c r="C258" s="288" t="s">
        <v>160</v>
      </c>
      <c r="D258" s="288" t="s">
        <v>441</v>
      </c>
    </row>
    <row r="259" spans="1:4" ht="15">
      <c r="A259" s="287">
        <v>470</v>
      </c>
      <c r="B259" s="288" t="s">
        <v>443</v>
      </c>
      <c r="C259" s="288" t="s">
        <v>160</v>
      </c>
      <c r="D259" s="288" t="s">
        <v>161</v>
      </c>
    </row>
    <row r="260" spans="1:4" ht="15">
      <c r="A260" s="287">
        <v>472</v>
      </c>
      <c r="B260" s="288" t="s">
        <v>444</v>
      </c>
      <c r="C260" s="288" t="s">
        <v>160</v>
      </c>
      <c r="D260" s="288" t="s">
        <v>161</v>
      </c>
    </row>
    <row r="261" spans="1:4" ht="15">
      <c r="A261" s="287">
        <v>471</v>
      </c>
      <c r="B261" s="288" t="s">
        <v>445</v>
      </c>
      <c r="C261" s="288" t="s">
        <v>160</v>
      </c>
      <c r="D261" s="288" t="s">
        <v>161</v>
      </c>
    </row>
    <row r="262" spans="1:4" ht="15">
      <c r="A262" s="287">
        <v>816</v>
      </c>
      <c r="B262" s="288" t="s">
        <v>446</v>
      </c>
      <c r="C262" s="288" t="s">
        <v>160</v>
      </c>
      <c r="D262" s="288" t="s">
        <v>161</v>
      </c>
    </row>
    <row r="263" spans="1:4" ht="15">
      <c r="A263" s="287">
        <v>831</v>
      </c>
      <c r="B263" s="288" t="s">
        <v>512</v>
      </c>
      <c r="C263" s="288" t="s">
        <v>160</v>
      </c>
      <c r="D263" s="288" t="s">
        <v>161</v>
      </c>
    </row>
    <row r="264" spans="1:4" ht="15">
      <c r="A264" s="287">
        <v>74</v>
      </c>
      <c r="B264" s="288" t="s">
        <v>447</v>
      </c>
      <c r="C264" s="288" t="s">
        <v>160</v>
      </c>
      <c r="D264" s="288" t="s">
        <v>161</v>
      </c>
    </row>
    <row r="265" spans="1:4" ht="15">
      <c r="A265" s="287">
        <v>70</v>
      </c>
      <c r="B265" s="288" t="s">
        <v>448</v>
      </c>
      <c r="C265" s="288" t="s">
        <v>160</v>
      </c>
      <c r="D265" s="288" t="s">
        <v>161</v>
      </c>
    </row>
    <row r="266" spans="1:4" ht="15">
      <c r="A266" s="287">
        <v>836</v>
      </c>
      <c r="B266" s="288" t="s">
        <v>542</v>
      </c>
      <c r="C266" s="288" t="s">
        <v>160</v>
      </c>
      <c r="D266" s="288" t="s">
        <v>161</v>
      </c>
    </row>
    <row r="267" spans="1:4" ht="30">
      <c r="A267" s="287">
        <v>40</v>
      </c>
      <c r="B267" s="288" t="s">
        <v>449</v>
      </c>
      <c r="C267" s="288" t="s">
        <v>160</v>
      </c>
      <c r="D267" s="288" t="s">
        <v>161</v>
      </c>
    </row>
    <row r="268" spans="1:4" ht="15">
      <c r="A268" s="287">
        <v>57</v>
      </c>
      <c r="B268" s="288" t="s">
        <v>450</v>
      </c>
      <c r="C268" s="288" t="s">
        <v>451</v>
      </c>
      <c r="D268" s="288" t="s">
        <v>161</v>
      </c>
    </row>
    <row r="269" spans="1:4" ht="15">
      <c r="A269" s="287">
        <v>1370</v>
      </c>
      <c r="B269" s="288" t="s">
        <v>543</v>
      </c>
      <c r="C269" s="288" t="s">
        <v>253</v>
      </c>
      <c r="D269" s="288" t="s">
        <v>198</v>
      </c>
    </row>
    <row r="270" spans="1:4" ht="15">
      <c r="A270" s="287">
        <v>811</v>
      </c>
      <c r="B270" s="288" t="s">
        <v>452</v>
      </c>
      <c r="C270" s="288" t="s">
        <v>160</v>
      </c>
      <c r="D270" s="288" t="s">
        <v>161</v>
      </c>
    </row>
    <row r="271" spans="1:4" ht="15">
      <c r="A271" s="287">
        <v>421</v>
      </c>
      <c r="B271" s="288" t="s">
        <v>453</v>
      </c>
      <c r="C271" s="288" t="s">
        <v>160</v>
      </c>
      <c r="D271" s="288" t="s">
        <v>161</v>
      </c>
    </row>
    <row r="272" spans="1:4" ht="15">
      <c r="A272" s="287">
        <v>823</v>
      </c>
      <c r="B272" s="288" t="s">
        <v>454</v>
      </c>
      <c r="C272" s="288" t="s">
        <v>160</v>
      </c>
      <c r="D272" s="288" t="s">
        <v>161</v>
      </c>
    </row>
    <row r="273" spans="1:4" ht="15">
      <c r="A273" s="287">
        <v>819</v>
      </c>
      <c r="B273" s="288" t="s">
        <v>455</v>
      </c>
      <c r="C273" s="288" t="s">
        <v>160</v>
      </c>
      <c r="D273" s="288" t="s">
        <v>161</v>
      </c>
    </row>
    <row r="274" spans="1:4" ht="30">
      <c r="A274" s="287">
        <v>124</v>
      </c>
      <c r="B274" s="288" t="s">
        <v>456</v>
      </c>
      <c r="C274" s="288" t="s">
        <v>457</v>
      </c>
      <c r="D274" s="288" t="s">
        <v>161</v>
      </c>
    </row>
    <row r="275" spans="1:4" ht="30">
      <c r="A275" s="287">
        <v>129</v>
      </c>
      <c r="B275" s="288" t="s">
        <v>458</v>
      </c>
      <c r="C275" s="288" t="s">
        <v>459</v>
      </c>
      <c r="D275" s="288" t="s">
        <v>161</v>
      </c>
    </row>
    <row r="276" spans="1:4" ht="15">
      <c r="A276" s="287">
        <v>125</v>
      </c>
      <c r="B276" s="288" t="s">
        <v>544</v>
      </c>
      <c r="C276" s="288" t="s">
        <v>343</v>
      </c>
      <c r="D276" s="288" t="s">
        <v>161</v>
      </c>
    </row>
    <row r="277" spans="1:4" ht="15">
      <c r="A277" s="287">
        <v>810</v>
      </c>
      <c r="B277" s="288" t="s">
        <v>460</v>
      </c>
      <c r="C277" s="288" t="s">
        <v>160</v>
      </c>
      <c r="D277" s="288" t="s">
        <v>161</v>
      </c>
    </row>
    <row r="278" spans="1:4" ht="15">
      <c r="A278" s="287">
        <v>77</v>
      </c>
      <c r="B278" s="288" t="s">
        <v>461</v>
      </c>
      <c r="C278" s="288" t="s">
        <v>160</v>
      </c>
      <c r="D278" s="288" t="s">
        <v>161</v>
      </c>
    </row>
    <row r="279" spans="1:4" ht="15">
      <c r="A279" s="287">
        <v>79</v>
      </c>
      <c r="B279" s="288" t="s">
        <v>462</v>
      </c>
      <c r="C279" s="288" t="s">
        <v>160</v>
      </c>
      <c r="D279" s="288" t="s">
        <v>161</v>
      </c>
    </row>
    <row r="280" spans="1:4" ht="15">
      <c r="A280" s="287">
        <v>71</v>
      </c>
      <c r="B280" s="288" t="s">
        <v>463</v>
      </c>
      <c r="C280" s="288" t="s">
        <v>160</v>
      </c>
      <c r="D280" s="288" t="s">
        <v>161</v>
      </c>
    </row>
    <row r="281" spans="1:4" ht="15">
      <c r="A281" s="287">
        <v>204</v>
      </c>
      <c r="B281" s="288" t="s">
        <v>464</v>
      </c>
      <c r="C281" s="288" t="s">
        <v>465</v>
      </c>
      <c r="D281" s="288" t="s">
        <v>227</v>
      </c>
    </row>
    <row r="282" spans="1:4" ht="15">
      <c r="A282" s="287">
        <v>203</v>
      </c>
      <c r="B282" s="288" t="s">
        <v>466</v>
      </c>
      <c r="C282" s="288" t="s">
        <v>467</v>
      </c>
      <c r="D282" s="288" t="s">
        <v>227</v>
      </c>
    </row>
    <row r="283" spans="1:4" ht="15">
      <c r="A283" s="287">
        <v>201</v>
      </c>
      <c r="B283" s="288" t="s">
        <v>468</v>
      </c>
      <c r="C283" s="288" t="s">
        <v>469</v>
      </c>
      <c r="D283" s="288" t="s">
        <v>227</v>
      </c>
    </row>
    <row r="284" spans="1:4" ht="15">
      <c r="A284" s="287">
        <v>202</v>
      </c>
      <c r="B284" s="288" t="s">
        <v>470</v>
      </c>
      <c r="C284" s="288" t="s">
        <v>471</v>
      </c>
      <c r="D284" s="288" t="s">
        <v>227</v>
      </c>
    </row>
    <row r="285" spans="1:4" ht="15">
      <c r="A285" s="287">
        <v>215</v>
      </c>
      <c r="B285" s="288" t="s">
        <v>472</v>
      </c>
      <c r="C285" s="288" t="s">
        <v>473</v>
      </c>
      <c r="D285" s="288" t="s">
        <v>227</v>
      </c>
    </row>
    <row r="286" spans="1:4" ht="15">
      <c r="A286" s="287">
        <v>4</v>
      </c>
      <c r="B286" s="288" t="s">
        <v>474</v>
      </c>
      <c r="C286" s="288" t="s">
        <v>160</v>
      </c>
      <c r="D286" s="288" t="s">
        <v>475</v>
      </c>
    </row>
    <row r="287" spans="1:4" ht="15">
      <c r="A287" s="287">
        <v>58</v>
      </c>
      <c r="B287" s="288" t="s">
        <v>476</v>
      </c>
      <c r="C287" s="288" t="s">
        <v>477</v>
      </c>
      <c r="D287" s="288" t="s">
        <v>161</v>
      </c>
    </row>
    <row r="288" spans="1:4" ht="15">
      <c r="A288" s="287">
        <v>1580</v>
      </c>
      <c r="B288" s="288" t="s">
        <v>478</v>
      </c>
      <c r="C288" s="288" t="s">
        <v>477</v>
      </c>
      <c r="D288" s="288" t="s">
        <v>213</v>
      </c>
    </row>
    <row r="289" spans="1:4" ht="15">
      <c r="A289" s="287">
        <v>181</v>
      </c>
      <c r="B289" s="288" t="s">
        <v>479</v>
      </c>
      <c r="C289" s="288" t="s">
        <v>160</v>
      </c>
      <c r="D289" s="288" t="s">
        <v>161</v>
      </c>
    </row>
    <row r="290" spans="1:4" ht="15">
      <c r="A290" s="287">
        <v>59</v>
      </c>
      <c r="B290" s="288" t="s">
        <v>480</v>
      </c>
      <c r="C290" s="288" t="s">
        <v>481</v>
      </c>
      <c r="D290" s="288" t="s">
        <v>161</v>
      </c>
    </row>
    <row r="291" spans="1:4" ht="15">
      <c r="A291" s="287">
        <v>1590</v>
      </c>
      <c r="B291" s="288" t="s">
        <v>482</v>
      </c>
      <c r="C291" s="288" t="s">
        <v>481</v>
      </c>
      <c r="D291" s="288" t="s">
        <v>189</v>
      </c>
    </row>
    <row r="292" spans="1:4" ht="15">
      <c r="A292" s="287">
        <v>1620</v>
      </c>
      <c r="B292" s="288" t="s">
        <v>483</v>
      </c>
      <c r="C292" s="288" t="s">
        <v>191</v>
      </c>
      <c r="D292" s="288" t="s">
        <v>189</v>
      </c>
    </row>
    <row r="293" spans="1:4" ht="30">
      <c r="A293" s="287">
        <v>62</v>
      </c>
      <c r="B293" s="288" t="s">
        <v>484</v>
      </c>
      <c r="C293" s="288" t="s">
        <v>191</v>
      </c>
      <c r="D293" s="288" t="s">
        <v>161</v>
      </c>
    </row>
    <row r="294" spans="1:4" ht="15">
      <c r="A294" s="287">
        <v>47</v>
      </c>
      <c r="B294" s="288" t="s">
        <v>485</v>
      </c>
      <c r="C294" s="288" t="s">
        <v>160</v>
      </c>
      <c r="D294" s="288" t="s">
        <v>161</v>
      </c>
    </row>
    <row r="295" spans="1:4" ht="30">
      <c r="A295" s="287">
        <v>145</v>
      </c>
      <c r="B295" s="288" t="s">
        <v>486</v>
      </c>
      <c r="C295" s="288" t="s">
        <v>160</v>
      </c>
      <c r="D295" s="288" t="s">
        <v>161</v>
      </c>
    </row>
    <row r="296" spans="1:4" ht="15">
      <c r="A296" s="287">
        <v>82</v>
      </c>
      <c r="B296" s="288" t="s">
        <v>487</v>
      </c>
      <c r="C296" s="288" t="s">
        <v>160</v>
      </c>
      <c r="D296" s="288" t="s">
        <v>161</v>
      </c>
    </row>
    <row r="297" spans="1:4" ht="30">
      <c r="A297" s="287">
        <v>148</v>
      </c>
      <c r="B297" s="288" t="s">
        <v>488</v>
      </c>
      <c r="C297" s="288" t="s">
        <v>160</v>
      </c>
      <c r="D297" s="288" t="s">
        <v>161</v>
      </c>
    </row>
    <row r="298" spans="1:4" ht="15">
      <c r="A298" s="287">
        <v>12001</v>
      </c>
      <c r="B298" s="288" t="s">
        <v>489</v>
      </c>
      <c r="C298" s="288" t="s">
        <v>160</v>
      </c>
      <c r="D298" s="288" t="s">
        <v>160</v>
      </c>
    </row>
    <row r="299" spans="1:4" ht="15">
      <c r="A299" s="287">
        <v>22</v>
      </c>
      <c r="B299" s="288" t="s">
        <v>490</v>
      </c>
      <c r="C299" s="288" t="s">
        <v>491</v>
      </c>
      <c r="D299" s="288" t="s">
        <v>161</v>
      </c>
    </row>
    <row r="300" spans="1:4" ht="15">
      <c r="A300" s="287">
        <v>1220</v>
      </c>
      <c r="B300" s="288" t="s">
        <v>492</v>
      </c>
      <c r="C300" s="288" t="s">
        <v>491</v>
      </c>
      <c r="D300" s="288" t="s">
        <v>189</v>
      </c>
    </row>
    <row r="301" spans="1:4" ht="15">
      <c r="A301" s="287">
        <v>23</v>
      </c>
      <c r="B301" s="288" t="s">
        <v>493</v>
      </c>
      <c r="C301" s="288" t="s">
        <v>494</v>
      </c>
      <c r="D301" s="288" t="s">
        <v>161</v>
      </c>
    </row>
    <row r="302" spans="1:4" ht="15">
      <c r="A302" s="287">
        <v>1231</v>
      </c>
      <c r="B302" s="288" t="s">
        <v>495</v>
      </c>
      <c r="C302" s="288" t="s">
        <v>494</v>
      </c>
      <c r="D302" s="288" t="s">
        <v>189</v>
      </c>
    </row>
    <row r="303" spans="1:4" ht="15">
      <c r="A303" s="287">
        <v>1232</v>
      </c>
      <c r="B303" s="288" t="s">
        <v>496</v>
      </c>
      <c r="C303" s="288" t="s">
        <v>494</v>
      </c>
      <c r="D303" s="288" t="s">
        <v>198</v>
      </c>
    </row>
    <row r="304" spans="1:4" ht="15">
      <c r="A304" s="287">
        <v>1230</v>
      </c>
      <c r="B304" s="288" t="s">
        <v>497</v>
      </c>
      <c r="C304" s="288" t="s">
        <v>494</v>
      </c>
      <c r="D304" s="288" t="s">
        <v>213</v>
      </c>
    </row>
  </sheetData>
  <sheetProtection password="ED2E" sheet="1" formatCells="0"/>
  <printOptions/>
  <pageMargins left="0.75" right="0.75" top="1" bottom="1" header="0" footer="0"/>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codeName="Sheet1">
    <pageSetUpPr fitToPage="1"/>
  </sheetPr>
  <dimension ref="A1:E101"/>
  <sheetViews>
    <sheetView zoomScalePageLayoutView="0" workbookViewId="0" topLeftCell="A1">
      <selection activeCell="J17" sqref="J17"/>
    </sheetView>
  </sheetViews>
  <sheetFormatPr defaultColWidth="9.00390625" defaultRowHeight="12.75"/>
  <cols>
    <col min="1" max="1" width="36.625" style="87" customWidth="1"/>
    <col min="2" max="2" width="14.125" style="87" customWidth="1"/>
    <col min="3" max="4" width="9.125" style="87" customWidth="1"/>
  </cols>
  <sheetData>
    <row r="1" spans="1:2" ht="15.75">
      <c r="A1" s="484" t="s">
        <v>129</v>
      </c>
      <c r="B1" s="484"/>
    </row>
    <row r="2" spans="1:5" ht="12.75" customHeight="1">
      <c r="A2" s="323"/>
      <c r="B2" s="323"/>
      <c r="C2" s="323"/>
      <c r="D2" s="323"/>
      <c r="E2" s="323"/>
    </row>
    <row r="3" spans="1:5" ht="12.75" customHeight="1">
      <c r="A3" s="323"/>
      <c r="B3" s="323"/>
      <c r="C3" s="323"/>
      <c r="D3" s="323"/>
      <c r="E3" s="323"/>
    </row>
    <row r="4" spans="1:5" ht="12.75" customHeight="1">
      <c r="A4" s="389" t="s">
        <v>1340</v>
      </c>
      <c r="B4" s="323"/>
      <c r="C4" s="323"/>
      <c r="D4" s="323"/>
      <c r="E4" s="323"/>
    </row>
    <row r="5" spans="1:5" ht="12.75" customHeight="1">
      <c r="A5" s="323"/>
      <c r="B5" s="323"/>
      <c r="C5" s="323"/>
      <c r="D5" s="323"/>
      <c r="E5" s="323"/>
    </row>
    <row r="6" spans="1:5" ht="12.75" customHeight="1">
      <c r="A6" s="323"/>
      <c r="B6" s="323"/>
      <c r="C6" s="323"/>
      <c r="D6" s="323"/>
      <c r="E6" s="323"/>
    </row>
    <row r="7" spans="1:5" ht="12.75" customHeight="1">
      <c r="A7" s="323"/>
      <c r="B7" s="323"/>
      <c r="C7" s="323"/>
      <c r="D7" s="323"/>
      <c r="E7" s="323"/>
    </row>
    <row r="8" spans="1:5" ht="12.75" customHeight="1">
      <c r="A8" s="323"/>
      <c r="B8" s="323"/>
      <c r="C8" s="323"/>
      <c r="D8" s="323"/>
      <c r="E8" s="323"/>
    </row>
    <row r="9" spans="1:5" ht="12.75" customHeight="1">
      <c r="A9" s="323"/>
      <c r="B9" s="323"/>
      <c r="C9" s="323"/>
      <c r="D9" s="323"/>
      <c r="E9" s="323"/>
    </row>
    <row r="10" spans="1:5" ht="12.75" customHeight="1">
      <c r="A10" s="323"/>
      <c r="B10" s="323"/>
      <c r="C10" s="323"/>
      <c r="D10" s="323"/>
      <c r="E10" s="323"/>
    </row>
    <row r="11" spans="1:5" ht="12.75" customHeight="1">
      <c r="A11" s="323"/>
      <c r="B11" s="323"/>
      <c r="C11" s="323"/>
      <c r="D11" s="323"/>
      <c r="E11" s="323"/>
    </row>
    <row r="12" ht="12.75">
      <c r="E12" s="87"/>
    </row>
    <row r="13" ht="12.75">
      <c r="E13" s="87"/>
    </row>
    <row r="14" ht="12.75">
      <c r="E14" s="87"/>
    </row>
    <row r="15" ht="12.75">
      <c r="E15" s="87"/>
    </row>
    <row r="16" ht="12.75">
      <c r="E16" s="87"/>
    </row>
    <row r="17" ht="12.75">
      <c r="E17" s="87"/>
    </row>
    <row r="18" ht="12.75">
      <c r="E18" s="87"/>
    </row>
    <row r="19" ht="12.75">
      <c r="E19" s="87"/>
    </row>
    <row r="20" ht="12.75">
      <c r="E20" s="87"/>
    </row>
    <row r="21" ht="12.75">
      <c r="E21" s="87"/>
    </row>
    <row r="22" ht="12.75">
      <c r="E22" s="87"/>
    </row>
    <row r="23" ht="12.75">
      <c r="E23" s="87"/>
    </row>
    <row r="24" ht="12.75">
      <c r="E24" s="87"/>
    </row>
    <row r="25" ht="12.75">
      <c r="E25" s="87"/>
    </row>
    <row r="26" ht="12.75">
      <c r="E26" s="87"/>
    </row>
    <row r="27" ht="12.75">
      <c r="E27" s="87"/>
    </row>
    <row r="28" ht="12.75">
      <c r="E28" s="87"/>
    </row>
    <row r="29" ht="12.75">
      <c r="E29" s="87"/>
    </row>
    <row r="30" ht="12.75">
      <c r="E30" s="87"/>
    </row>
    <row r="31" ht="12.75">
      <c r="E31" s="87"/>
    </row>
    <row r="32" ht="12.75">
      <c r="E32" s="87"/>
    </row>
    <row r="33" ht="12.75">
      <c r="E33" s="87"/>
    </row>
    <row r="34" ht="12.75">
      <c r="E34" s="87"/>
    </row>
    <row r="35" ht="12.75">
      <c r="E35" s="87"/>
    </row>
    <row r="36" ht="12.75">
      <c r="E36" s="87"/>
    </row>
    <row r="37" ht="12.75">
      <c r="E37" s="87"/>
    </row>
    <row r="38" ht="12.75">
      <c r="E38" s="87"/>
    </row>
    <row r="39" ht="12.75">
      <c r="E39" s="87"/>
    </row>
    <row r="40" ht="12.75">
      <c r="E40" s="87"/>
    </row>
    <row r="41" ht="12.75">
      <c r="E41" s="87"/>
    </row>
    <row r="42" ht="12.75">
      <c r="E42" s="87"/>
    </row>
    <row r="43" ht="12.75">
      <c r="E43" s="87"/>
    </row>
    <row r="44" ht="12.75">
      <c r="E44" s="87"/>
    </row>
    <row r="45" ht="12.75">
      <c r="E45" s="87"/>
    </row>
    <row r="46" ht="12.75">
      <c r="E46" s="87"/>
    </row>
    <row r="47" ht="12.75">
      <c r="E47" s="87"/>
    </row>
    <row r="48" ht="12.75">
      <c r="E48" s="87"/>
    </row>
    <row r="49" ht="12.75">
      <c r="E49" s="87"/>
    </row>
    <row r="50" ht="12.75">
      <c r="E50" s="87"/>
    </row>
    <row r="51" ht="12.75">
      <c r="E51" s="87"/>
    </row>
    <row r="52" ht="12.75">
      <c r="E52" s="87"/>
    </row>
    <row r="53" ht="12.75">
      <c r="E53" s="87"/>
    </row>
    <row r="54" ht="12.75">
      <c r="E54" s="87"/>
    </row>
    <row r="55" ht="12.75">
      <c r="E55" s="87"/>
    </row>
    <row r="56" ht="12.75">
      <c r="E56" s="87"/>
    </row>
    <row r="57" ht="12.75">
      <c r="E57" s="87"/>
    </row>
    <row r="58" ht="12.75">
      <c r="E58" s="87"/>
    </row>
    <row r="59" ht="12.75">
      <c r="E59" s="87"/>
    </row>
    <row r="60" ht="12.75">
      <c r="E60" s="87"/>
    </row>
    <row r="61" ht="12.75">
      <c r="E61" s="87"/>
    </row>
    <row r="62" ht="12.75">
      <c r="E62" s="87"/>
    </row>
    <row r="63" ht="12.75">
      <c r="E63" s="87"/>
    </row>
    <row r="64" ht="12.75">
      <c r="E64" s="87"/>
    </row>
    <row r="65" ht="12.75">
      <c r="E65" s="87"/>
    </row>
    <row r="66" ht="12.75">
      <c r="E66" s="87"/>
    </row>
    <row r="67" ht="12.75">
      <c r="E67" s="87"/>
    </row>
    <row r="68" ht="12.75">
      <c r="E68" s="87"/>
    </row>
    <row r="69" ht="12.75">
      <c r="E69" s="87"/>
    </row>
    <row r="70" ht="12.75">
      <c r="E70" s="87"/>
    </row>
    <row r="71" ht="12.75">
      <c r="E71" s="87"/>
    </row>
    <row r="72" ht="12.75">
      <c r="E72" s="87"/>
    </row>
    <row r="73" ht="12.75">
      <c r="E73" s="87"/>
    </row>
    <row r="74" ht="12.75">
      <c r="E74" s="87"/>
    </row>
    <row r="75" ht="12.75">
      <c r="E75" s="87"/>
    </row>
    <row r="76" ht="12.75">
      <c r="E76" s="87"/>
    </row>
    <row r="77" ht="12.75">
      <c r="E77" s="87"/>
    </row>
    <row r="78" ht="12.75">
      <c r="E78" s="87"/>
    </row>
    <row r="79" ht="12.75">
      <c r="E79" s="87"/>
    </row>
    <row r="80" ht="12.75">
      <c r="E80" s="87"/>
    </row>
    <row r="81" ht="12.75">
      <c r="E81" s="87"/>
    </row>
    <row r="82" ht="12.75">
      <c r="E82" s="87"/>
    </row>
    <row r="83" ht="12.75">
      <c r="E83" s="87"/>
    </row>
    <row r="84" ht="12.75">
      <c r="E84" s="87"/>
    </row>
    <row r="85" ht="12.75">
      <c r="E85" s="87"/>
    </row>
    <row r="86" ht="12.75">
      <c r="E86" s="87"/>
    </row>
    <row r="87" ht="12.75">
      <c r="E87" s="87"/>
    </row>
    <row r="88" ht="12.75">
      <c r="E88" s="87"/>
    </row>
    <row r="89" ht="12.75">
      <c r="E89" s="87"/>
    </row>
    <row r="90" ht="12.75">
      <c r="E90" s="87"/>
    </row>
    <row r="91" ht="12.75">
      <c r="E91" s="87"/>
    </row>
    <row r="92" ht="12.75">
      <c r="E92" s="87"/>
    </row>
    <row r="93" ht="12.75">
      <c r="E93" s="87"/>
    </row>
    <row r="94" ht="12.75">
      <c r="E94" s="87"/>
    </row>
    <row r="95" ht="12.75">
      <c r="E95" s="87"/>
    </row>
    <row r="96" ht="12.75">
      <c r="E96" s="87"/>
    </row>
    <row r="97" ht="12.75">
      <c r="E97" s="87"/>
    </row>
    <row r="98" ht="12.75">
      <c r="E98" s="87"/>
    </row>
    <row r="99" ht="12.75">
      <c r="E99" s="87"/>
    </row>
    <row r="100" ht="12.75">
      <c r="E100" s="87"/>
    </row>
    <row r="101" ht="12.75">
      <c r="E101" s="87"/>
    </row>
  </sheetData>
  <sheetProtection/>
  <mergeCells count="1">
    <mergeCell ref="A1:B1"/>
  </mergeCells>
  <printOptions/>
  <pageMargins left="0.7480314960629921" right="0.7480314960629921" top="0.984251968503937" bottom="0.984251968503937" header="0.5118110236220472" footer="0.5118110236220472"/>
  <pageSetup fitToHeight="1" fitToWidth="1" horizontalDpi="300" verticalDpi="300" orientation="portrait" paperSize="9" scale="93" r:id="rId2"/>
  <headerFooter alignWithMargins="0">
    <oddHeader>&amp;LPoročilo o obratovalnem monitoringu odpadnih vod</oddHeader>
    <oddFooter>&amp;L&amp;F&amp;CStran &amp;P</oddFooter>
  </headerFooter>
  <drawing r:id="rId1"/>
</worksheet>
</file>

<file path=xl/worksheets/sheet12.xml><?xml version="1.0" encoding="utf-8"?>
<worksheet xmlns="http://schemas.openxmlformats.org/spreadsheetml/2006/main" xmlns:r="http://schemas.openxmlformats.org/officeDocument/2006/relationships">
  <dimension ref="A2:A2"/>
  <sheetViews>
    <sheetView zoomScalePageLayoutView="0" workbookViewId="0" topLeftCell="A22">
      <selection activeCell="M16" sqref="M16"/>
    </sheetView>
  </sheetViews>
  <sheetFormatPr defaultColWidth="9.00390625" defaultRowHeight="12.75"/>
  <sheetData>
    <row r="2" ht="12.75">
      <c r="A2" s="87" t="s">
        <v>1341</v>
      </c>
    </row>
  </sheetData>
  <sheetProtection/>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sheetPr codeName="List6"/>
  <dimension ref="A1:Q373"/>
  <sheetViews>
    <sheetView tabSelected="1" zoomScalePageLayoutView="0" workbookViewId="0" topLeftCell="A19">
      <selection activeCell="Q38" sqref="Q38"/>
    </sheetView>
  </sheetViews>
  <sheetFormatPr defaultColWidth="9.00390625" defaultRowHeight="12.75"/>
  <cols>
    <col min="1" max="1" width="13.75390625" style="456" customWidth="1"/>
    <col min="2" max="2" width="4.875" style="456" bestFit="1" customWidth="1"/>
    <col min="3" max="5" width="9.75390625" style="456" customWidth="1"/>
    <col min="6" max="7" width="9.75390625" style="423" customWidth="1"/>
    <col min="8" max="10" width="11.125" style="420" bestFit="1" customWidth="1"/>
    <col min="11" max="11" width="8.25390625" style="0" bestFit="1" customWidth="1"/>
  </cols>
  <sheetData>
    <row r="1" spans="1:10" ht="51">
      <c r="A1" s="415" t="s">
        <v>1357</v>
      </c>
      <c r="B1" s="416" t="s">
        <v>1358</v>
      </c>
      <c r="C1" s="417" t="s">
        <v>1359</v>
      </c>
      <c r="D1" s="418"/>
      <c r="E1" s="418"/>
      <c r="F1" s="419"/>
      <c r="G1" s="420"/>
      <c r="J1"/>
    </row>
    <row r="2" spans="1:10" ht="22.5">
      <c r="A2" s="485" t="s">
        <v>1360</v>
      </c>
      <c r="B2" s="486"/>
      <c r="C2" s="421" t="s">
        <v>1361</v>
      </c>
      <c r="D2" s="422"/>
      <c r="E2" s="422"/>
      <c r="G2" s="420"/>
      <c r="I2" s="424"/>
      <c r="J2"/>
    </row>
    <row r="3" spans="1:10" ht="12.75">
      <c r="A3" s="487" t="s">
        <v>1362</v>
      </c>
      <c r="B3" s="488"/>
      <c r="C3" s="425" t="s">
        <v>1363</v>
      </c>
      <c r="D3" s="426" t="s">
        <v>1364</v>
      </c>
      <c r="E3" s="427"/>
      <c r="F3" s="428"/>
      <c r="G3" s="429" t="s">
        <v>1365</v>
      </c>
      <c r="H3" s="429" t="s">
        <v>1365</v>
      </c>
      <c r="I3" s="429" t="s">
        <v>1365</v>
      </c>
      <c r="J3" s="429" t="s">
        <v>1366</v>
      </c>
    </row>
    <row r="4" spans="1:10" ht="13.5" thickBot="1">
      <c r="A4" s="487" t="s">
        <v>1367</v>
      </c>
      <c r="B4" s="488"/>
      <c r="C4" s="425">
        <v>3</v>
      </c>
      <c r="D4" s="430" t="s">
        <v>1368</v>
      </c>
      <c r="E4" s="427"/>
      <c r="F4" s="428" t="s">
        <v>1369</v>
      </c>
      <c r="G4" s="429" t="s">
        <v>1370</v>
      </c>
      <c r="H4" s="429" t="s">
        <v>1371</v>
      </c>
      <c r="I4" s="431" t="s">
        <v>1372</v>
      </c>
      <c r="J4" s="429" t="s">
        <v>1368</v>
      </c>
    </row>
    <row r="5" spans="1:10" ht="12.75">
      <c r="A5" s="432">
        <v>42005</v>
      </c>
      <c r="B5" s="433">
        <v>42005</v>
      </c>
      <c r="C5" s="434">
        <v>1777</v>
      </c>
      <c r="D5" s="435"/>
      <c r="E5" s="436"/>
      <c r="F5" s="437">
        <v>1</v>
      </c>
      <c r="G5" s="429">
        <f>AVERAGE(C5:C11)</f>
        <v>1828.9997142857142</v>
      </c>
      <c r="H5" s="429">
        <f>MIN(C5:C11)</f>
        <v>1693</v>
      </c>
      <c r="I5" s="429">
        <f>MAX(C5:C11)</f>
        <v>1889</v>
      </c>
      <c r="J5" s="438">
        <f>SUM(C5:C11)</f>
        <v>12802.998</v>
      </c>
    </row>
    <row r="6" spans="1:10" ht="12.75">
      <c r="A6" s="439">
        <v>42006</v>
      </c>
      <c r="B6" s="440">
        <v>42006</v>
      </c>
      <c r="C6" s="441">
        <v>1693</v>
      </c>
      <c r="D6" s="435"/>
      <c r="E6" s="436"/>
      <c r="F6" s="437">
        <v>2</v>
      </c>
      <c r="G6" s="429">
        <f>AVERAGE(C12:C18)</f>
        <v>1863.4284285714286</v>
      </c>
      <c r="H6" s="429">
        <f>MIN(C12:C18)</f>
        <v>1841</v>
      </c>
      <c r="I6" s="429">
        <f>MAX(C12:C18)</f>
        <v>1898</v>
      </c>
      <c r="J6" s="438">
        <f>SUM(C12:C18)</f>
        <v>13043.999</v>
      </c>
    </row>
    <row r="7" spans="1:10" ht="12.75">
      <c r="A7" s="439">
        <v>42007</v>
      </c>
      <c r="B7" s="440">
        <v>42007</v>
      </c>
      <c r="C7" s="441">
        <v>1842.999</v>
      </c>
      <c r="D7" s="435"/>
      <c r="E7" s="436"/>
      <c r="F7" s="437">
        <v>3</v>
      </c>
      <c r="G7" s="429">
        <f>AVERAGE(C19:C25)</f>
        <v>1844.713714285714</v>
      </c>
      <c r="H7" s="429">
        <f>MIN(C19:C25)</f>
        <v>1825</v>
      </c>
      <c r="I7" s="429">
        <f>MAX(C19:C25)</f>
        <v>1870.999</v>
      </c>
      <c r="J7" s="438">
        <f>SUM(C19:C25)</f>
        <v>12912.996</v>
      </c>
    </row>
    <row r="8" spans="1:10" ht="12.75">
      <c r="A8" s="439">
        <v>42008</v>
      </c>
      <c r="B8" s="440">
        <v>42008</v>
      </c>
      <c r="C8" s="441">
        <v>1856.999</v>
      </c>
      <c r="D8" s="435"/>
      <c r="E8" s="436"/>
      <c r="F8" s="437">
        <v>4</v>
      </c>
      <c r="G8" s="429">
        <f>AVERAGE(C26:C32)</f>
        <v>1840.713714285714</v>
      </c>
      <c r="H8" s="429">
        <f>MIN(C26:C32)</f>
        <v>1803.999</v>
      </c>
      <c r="I8" s="429">
        <f>MAX(C26:C32)</f>
        <v>1875.999</v>
      </c>
      <c r="J8" s="438">
        <f>SUM(C26:C32)</f>
        <v>12884.996</v>
      </c>
    </row>
    <row r="9" spans="1:10" ht="12.75">
      <c r="A9" s="439">
        <v>42009</v>
      </c>
      <c r="B9" s="440">
        <v>42009</v>
      </c>
      <c r="C9" s="441">
        <v>1866</v>
      </c>
      <c r="D9" s="435"/>
      <c r="E9" s="436"/>
      <c r="F9" s="437">
        <v>5</v>
      </c>
      <c r="G9" s="429">
        <f>AVERAGE(C33:C39)</f>
        <v>1832.7141428571429</v>
      </c>
      <c r="H9" s="429">
        <f>MIN(C33:C39)</f>
        <v>1822</v>
      </c>
      <c r="I9" s="429">
        <f>MAX(C33:C39)</f>
        <v>1840.999</v>
      </c>
      <c r="J9" s="438">
        <f>SUM(C33:C39)</f>
        <v>12828.999</v>
      </c>
    </row>
    <row r="10" spans="1:10" ht="12.75">
      <c r="A10" s="439">
        <v>42010</v>
      </c>
      <c r="B10" s="440">
        <v>42010</v>
      </c>
      <c r="C10" s="441">
        <v>1889</v>
      </c>
      <c r="D10" s="435"/>
      <c r="E10" s="436"/>
      <c r="F10" s="437">
        <v>6</v>
      </c>
      <c r="G10" s="429">
        <f>AVERAGE(C40:C46)</f>
        <v>1815.4284285714286</v>
      </c>
      <c r="H10" s="429">
        <f>MIN(C40:C46)</f>
        <v>1802</v>
      </c>
      <c r="I10" s="429">
        <f>MAX(C40:C46)</f>
        <v>1839.999</v>
      </c>
      <c r="J10" s="438">
        <f>SUM(C40:C46)</f>
        <v>12707.999</v>
      </c>
    </row>
    <row r="11" spans="1:10" ht="12.75">
      <c r="A11" s="439">
        <v>42011</v>
      </c>
      <c r="B11" s="440">
        <v>42011</v>
      </c>
      <c r="C11" s="441">
        <v>1878</v>
      </c>
      <c r="D11" s="435"/>
      <c r="E11" s="436"/>
      <c r="F11" s="437">
        <v>7</v>
      </c>
      <c r="G11" s="429">
        <f>AVERAGE(C47:C53)</f>
        <v>1823.5714285714287</v>
      </c>
      <c r="H11" s="429">
        <f>MIN(C47:C53)</f>
        <v>1797</v>
      </c>
      <c r="I11" s="429">
        <f>MAX(C47:C53)</f>
        <v>1851</v>
      </c>
      <c r="J11" s="438">
        <f>SUM(C47:C53)</f>
        <v>12765</v>
      </c>
    </row>
    <row r="12" spans="1:10" ht="12.75">
      <c r="A12" s="439">
        <v>42012</v>
      </c>
      <c r="B12" s="440">
        <v>42012</v>
      </c>
      <c r="C12" s="441">
        <v>1852.999</v>
      </c>
      <c r="D12" s="435"/>
      <c r="E12" s="436"/>
      <c r="F12" s="437">
        <v>8</v>
      </c>
      <c r="G12" s="429">
        <f>AVERAGE(C54:C60)</f>
        <v>1844.1425714285713</v>
      </c>
      <c r="H12" s="429">
        <f>MIN(C54:C60)</f>
        <v>1819</v>
      </c>
      <c r="I12" s="429">
        <f>MAX(C54:C60)</f>
        <v>1884</v>
      </c>
      <c r="J12" s="438">
        <f>SUM(C54:C60)</f>
        <v>12908.998</v>
      </c>
    </row>
    <row r="13" spans="1:10" ht="12.75">
      <c r="A13" s="439">
        <v>42013</v>
      </c>
      <c r="B13" s="440">
        <v>42013</v>
      </c>
      <c r="C13" s="441">
        <v>1861</v>
      </c>
      <c r="D13" s="435"/>
      <c r="E13" s="436"/>
      <c r="F13" s="437">
        <v>9</v>
      </c>
      <c r="G13" s="429">
        <f>AVERAGE(C61:C67)</f>
        <v>1752.571</v>
      </c>
      <c r="H13" s="429">
        <f>MIN(C61:C67)</f>
        <v>1488.999</v>
      </c>
      <c r="I13" s="429">
        <f>MAX(C61:C67)</f>
        <v>1868.999</v>
      </c>
      <c r="J13" s="438">
        <f>SUM(C61:C67)</f>
        <v>12267.997</v>
      </c>
    </row>
    <row r="14" spans="1:10" ht="12.75">
      <c r="A14" s="439">
        <v>42014</v>
      </c>
      <c r="B14" s="440">
        <v>42014</v>
      </c>
      <c r="C14" s="441">
        <v>1849</v>
      </c>
      <c r="D14" s="435"/>
      <c r="E14" s="436"/>
      <c r="F14" s="437">
        <v>10</v>
      </c>
      <c r="G14" s="429">
        <f>AVERAGE(C68:C74)</f>
        <v>1793.5712857142858</v>
      </c>
      <c r="H14" s="429">
        <f>MIN(C68:C74)</f>
        <v>1743</v>
      </c>
      <c r="I14" s="429">
        <f>MAX(C68:C74)</f>
        <v>1841</v>
      </c>
      <c r="J14" s="438">
        <f>SUM(C68:C74)</f>
        <v>12554.999</v>
      </c>
    </row>
    <row r="15" spans="1:10" ht="12.75">
      <c r="A15" s="439">
        <v>42015</v>
      </c>
      <c r="B15" s="440">
        <v>42015</v>
      </c>
      <c r="C15" s="441">
        <v>1858</v>
      </c>
      <c r="D15" s="435"/>
      <c r="E15" s="436"/>
      <c r="F15" s="437">
        <v>11</v>
      </c>
      <c r="G15" s="429">
        <f>AVERAGE(C75:C81)</f>
        <v>1618.1427142857142</v>
      </c>
      <c r="H15" s="429">
        <f>MIN(C75:C81)</f>
        <v>1488</v>
      </c>
      <c r="I15" s="429">
        <f>MAX(C75:C81)</f>
        <v>1739</v>
      </c>
      <c r="J15" s="438">
        <f>SUM(C75:C81)</f>
        <v>11326.999</v>
      </c>
    </row>
    <row r="16" spans="1:10" ht="12.75">
      <c r="A16" s="439">
        <v>42016</v>
      </c>
      <c r="B16" s="440">
        <v>42016</v>
      </c>
      <c r="C16" s="441">
        <v>1884</v>
      </c>
      <c r="D16" s="435"/>
      <c r="E16" s="436"/>
      <c r="F16" s="437">
        <v>12</v>
      </c>
      <c r="G16" s="429">
        <f>AVERAGE(C82:C88)</f>
        <v>1444.5714285714287</v>
      </c>
      <c r="H16" s="429">
        <f>MIN(C82:C88)</f>
        <v>1381</v>
      </c>
      <c r="I16" s="429">
        <f>MAX(C82:C88)</f>
        <v>1522</v>
      </c>
      <c r="J16" s="438">
        <f>SUM(C82:C88)</f>
        <v>10112</v>
      </c>
    </row>
    <row r="17" spans="1:10" ht="12.75">
      <c r="A17" s="439">
        <v>42017</v>
      </c>
      <c r="B17" s="440">
        <v>42017</v>
      </c>
      <c r="C17" s="441">
        <v>1841</v>
      </c>
      <c r="D17" s="435"/>
      <c r="E17" s="436"/>
      <c r="F17" s="437">
        <v>13</v>
      </c>
      <c r="G17" s="429">
        <f>AVERAGE(C89:C95)</f>
        <v>1767.856857142857</v>
      </c>
      <c r="H17" s="429">
        <f>MIN(C89:C95)</f>
        <v>1658</v>
      </c>
      <c r="I17" s="429">
        <f>MAX(C89:C95)</f>
        <v>1881</v>
      </c>
      <c r="J17" s="438">
        <f>SUM(C89:C95)</f>
        <v>12374.998</v>
      </c>
    </row>
    <row r="18" spans="1:10" ht="12.75">
      <c r="A18" s="439">
        <v>42018</v>
      </c>
      <c r="B18" s="440">
        <v>42018</v>
      </c>
      <c r="C18" s="441">
        <v>1898</v>
      </c>
      <c r="D18" s="435"/>
      <c r="E18" s="436"/>
      <c r="F18" s="437">
        <v>14</v>
      </c>
      <c r="G18" s="429">
        <f>AVERAGE(C96:C102)</f>
        <v>1609.142857142857</v>
      </c>
      <c r="H18" s="429">
        <f>MIN(C96:C102)</f>
        <v>1458</v>
      </c>
      <c r="I18" s="429">
        <f>MAX(C96:C102)</f>
        <v>1720</v>
      </c>
      <c r="J18" s="438">
        <f>SUM(C96:C102)</f>
        <v>11264</v>
      </c>
    </row>
    <row r="19" spans="1:10" ht="12.75">
      <c r="A19" s="439">
        <v>42019</v>
      </c>
      <c r="B19" s="440">
        <v>42019</v>
      </c>
      <c r="C19" s="441">
        <v>1870.999</v>
      </c>
      <c r="D19" s="435"/>
      <c r="E19" s="436"/>
      <c r="F19" s="437">
        <v>15</v>
      </c>
      <c r="G19" s="429">
        <f>AVERAGE(C103:C109)</f>
        <v>1371</v>
      </c>
      <c r="H19" s="429">
        <f>MIN(C103:C109)</f>
        <v>1271</v>
      </c>
      <c r="I19" s="429">
        <f>MAX(C103:C109)</f>
        <v>1453</v>
      </c>
      <c r="J19" s="438">
        <f>SUM(C103:C109)</f>
        <v>9597</v>
      </c>
    </row>
    <row r="20" spans="1:10" ht="12.75">
      <c r="A20" s="439">
        <v>42020</v>
      </c>
      <c r="B20" s="440">
        <v>42020</v>
      </c>
      <c r="C20" s="441">
        <v>1868.999</v>
      </c>
      <c r="D20" s="435"/>
      <c r="E20" s="436"/>
      <c r="F20" s="437">
        <v>16</v>
      </c>
      <c r="G20" s="429">
        <f>AVERAGE(C110:C116)</f>
        <v>1527.5714285714287</v>
      </c>
      <c r="H20" s="429">
        <f>MIN(C110:C116)</f>
        <v>1297</v>
      </c>
      <c r="I20" s="429">
        <f>MAX(C110:C116)</f>
        <v>1813</v>
      </c>
      <c r="J20" s="438">
        <f>SUM(C110:C116)</f>
        <v>10693</v>
      </c>
    </row>
    <row r="21" spans="1:10" ht="12.75">
      <c r="A21" s="439">
        <v>42021</v>
      </c>
      <c r="B21" s="440">
        <v>42021</v>
      </c>
      <c r="C21" s="441">
        <v>1843</v>
      </c>
      <c r="D21" s="435"/>
      <c r="E21" s="436"/>
      <c r="F21" s="437">
        <v>17</v>
      </c>
      <c r="G21" s="429">
        <f>AVERAGE(C117:C123)</f>
        <v>1451.1427142857142</v>
      </c>
      <c r="H21" s="429">
        <f>MIN(C117:C123)</f>
        <v>1304</v>
      </c>
      <c r="I21" s="429">
        <f>MAX(C117:C123)</f>
        <v>1853</v>
      </c>
      <c r="J21" s="438">
        <f>SUM(C117:C123)</f>
        <v>10157.999</v>
      </c>
    </row>
    <row r="22" spans="1:10" ht="12.75">
      <c r="A22" s="439">
        <v>42022</v>
      </c>
      <c r="B22" s="440">
        <v>42022</v>
      </c>
      <c r="C22" s="441">
        <v>1837.999</v>
      </c>
      <c r="D22" s="435"/>
      <c r="E22" s="436"/>
      <c r="F22" s="437">
        <v>18</v>
      </c>
      <c r="G22" s="429">
        <f>AVERAGE(C124:C130)</f>
        <v>1631.142857142857</v>
      </c>
      <c r="H22" s="429">
        <f>MIN(C124:C130)</f>
        <v>1385</v>
      </c>
      <c r="I22" s="429">
        <f>MAX(C124:C130)</f>
        <v>1887</v>
      </c>
      <c r="J22" s="438">
        <f>SUM(C124:C130)</f>
        <v>11418</v>
      </c>
    </row>
    <row r="23" spans="1:10" ht="12.75">
      <c r="A23" s="439">
        <v>42023</v>
      </c>
      <c r="B23" s="440">
        <v>42023</v>
      </c>
      <c r="C23" s="441">
        <v>1836</v>
      </c>
      <c r="D23" s="435"/>
      <c r="E23" s="436"/>
      <c r="F23" s="437">
        <v>19</v>
      </c>
      <c r="G23" s="429">
        <f>AVERAGE(C131:C137)</f>
        <v>1380.8567142857141</v>
      </c>
      <c r="H23" s="429">
        <f>MIN(C131:C137)</f>
        <v>1215</v>
      </c>
      <c r="I23" s="429">
        <f>MAX(C131:C137)</f>
        <v>1669</v>
      </c>
      <c r="J23" s="438">
        <f>SUM(C131:C137)</f>
        <v>9665.997</v>
      </c>
    </row>
    <row r="24" spans="1:10" ht="12.75">
      <c r="A24" s="439">
        <v>42024</v>
      </c>
      <c r="B24" s="440">
        <v>42024</v>
      </c>
      <c r="C24" s="441">
        <v>1830.999</v>
      </c>
      <c r="D24" s="435"/>
      <c r="E24" s="436"/>
      <c r="F24" s="437">
        <v>20</v>
      </c>
      <c r="G24" s="429">
        <f>AVERAGE(C138:C144)</f>
        <v>1571.1425714285713</v>
      </c>
      <c r="H24" s="429">
        <f>MIN(C138:C144)</f>
        <v>1297</v>
      </c>
      <c r="I24" s="429">
        <f>MAX(C138:C144)</f>
        <v>1837.999</v>
      </c>
      <c r="J24" s="438">
        <f>SUM(C138:C144)</f>
        <v>10997.998</v>
      </c>
    </row>
    <row r="25" spans="1:10" ht="12.75">
      <c r="A25" s="439">
        <v>42025</v>
      </c>
      <c r="B25" s="440">
        <v>42025</v>
      </c>
      <c r="C25" s="441">
        <v>1825</v>
      </c>
      <c r="D25" s="435"/>
      <c r="E25" s="436"/>
      <c r="F25" s="437">
        <v>21</v>
      </c>
      <c r="G25" s="429">
        <f>AVERAGE(C145:C151)</f>
        <v>1862.5711428571428</v>
      </c>
      <c r="H25" s="429">
        <f>MIN(C145:C151)</f>
        <v>1771.999</v>
      </c>
      <c r="I25" s="429">
        <f>MAX(C145:C151)</f>
        <v>1900</v>
      </c>
      <c r="J25" s="438">
        <f>SUM(C145:C151)</f>
        <v>13037.998</v>
      </c>
    </row>
    <row r="26" spans="1:10" ht="12.75">
      <c r="A26" s="439">
        <v>42026</v>
      </c>
      <c r="B26" s="440">
        <v>42026</v>
      </c>
      <c r="C26" s="441">
        <v>1809</v>
      </c>
      <c r="D26" s="435"/>
      <c r="E26" s="436"/>
      <c r="F26" s="437">
        <v>22</v>
      </c>
      <c r="G26" s="429">
        <f>AVERAGE(C152:C158)</f>
        <v>1750.571</v>
      </c>
      <c r="H26" s="429">
        <f>MIN(C152:C158)</f>
        <v>1507</v>
      </c>
      <c r="I26" s="429">
        <f>MAX(C152:C158)</f>
        <v>1863.999</v>
      </c>
      <c r="J26" s="438">
        <f>SUM(C152:C158)</f>
        <v>12253.997</v>
      </c>
    </row>
    <row r="27" spans="1:10" ht="12.75">
      <c r="A27" s="439">
        <v>42027</v>
      </c>
      <c r="B27" s="440">
        <v>42027</v>
      </c>
      <c r="C27" s="441">
        <v>1803.999</v>
      </c>
      <c r="D27" s="435"/>
      <c r="E27" s="436"/>
      <c r="F27" s="437">
        <v>23</v>
      </c>
      <c r="G27" s="429">
        <f>AVERAGE(C159:C165)</f>
        <v>1397.5711428571428</v>
      </c>
      <c r="H27" s="429">
        <f>MIN(C159:C165)</f>
        <v>1221</v>
      </c>
      <c r="I27" s="429">
        <f>MAX(C159:C165)</f>
        <v>1858</v>
      </c>
      <c r="J27" s="438">
        <f>SUM(C159:C165)</f>
        <v>9782.998</v>
      </c>
    </row>
    <row r="28" spans="1:10" ht="12.75">
      <c r="A28" s="439">
        <v>42028</v>
      </c>
      <c r="B28" s="440">
        <v>42028</v>
      </c>
      <c r="C28" s="441">
        <v>1875.999</v>
      </c>
      <c r="D28" s="435"/>
      <c r="E28" s="436"/>
      <c r="F28" s="437">
        <v>24</v>
      </c>
      <c r="G28" s="429">
        <f>AVERAGE(C166:C172)</f>
        <v>1773.4281428571428</v>
      </c>
      <c r="H28" s="429">
        <f>MIN(C166:C172)</f>
        <v>1575.999</v>
      </c>
      <c r="I28" s="429">
        <f>MAX(C166:C172)</f>
        <v>1856</v>
      </c>
      <c r="J28" s="438">
        <f>SUM(C166:C172)</f>
        <v>12413.997</v>
      </c>
    </row>
    <row r="29" spans="1:10" ht="12.75">
      <c r="A29" s="439">
        <v>42029</v>
      </c>
      <c r="B29" s="440">
        <v>42029</v>
      </c>
      <c r="C29" s="441">
        <v>1852.999</v>
      </c>
      <c r="D29" s="435"/>
      <c r="E29" s="436"/>
      <c r="F29" s="437">
        <v>25</v>
      </c>
      <c r="G29" s="429">
        <f>AVERAGE(C173:C179)</f>
        <v>1782.857</v>
      </c>
      <c r="H29" s="429">
        <f>MIN(C173:C179)</f>
        <v>1589</v>
      </c>
      <c r="I29" s="429">
        <f>MAX(C173:C179)</f>
        <v>1895.999</v>
      </c>
      <c r="J29" s="438">
        <f>SUM(C173:C179)</f>
        <v>12479.999</v>
      </c>
    </row>
    <row r="30" spans="1:10" ht="12.75">
      <c r="A30" s="439">
        <v>42030</v>
      </c>
      <c r="B30" s="440">
        <v>42030</v>
      </c>
      <c r="C30" s="441">
        <v>1863.999</v>
      </c>
      <c r="D30" s="435"/>
      <c r="E30" s="436"/>
      <c r="F30" s="437">
        <v>26</v>
      </c>
      <c r="G30" s="429">
        <f>AVERAGE(C180:C186)</f>
        <v>1824.1427142857142</v>
      </c>
      <c r="H30" s="429">
        <f>MIN(C180:C186)</f>
        <v>1811</v>
      </c>
      <c r="I30" s="429">
        <f>MAX(C180:C186)</f>
        <v>1857.999</v>
      </c>
      <c r="J30" s="438">
        <f>SUM(C180:C186)</f>
        <v>12768.999</v>
      </c>
    </row>
    <row r="31" spans="1:10" ht="12.75">
      <c r="A31" s="439">
        <v>42031</v>
      </c>
      <c r="B31" s="440">
        <v>42031</v>
      </c>
      <c r="C31" s="441">
        <v>1851</v>
      </c>
      <c r="D31" s="435"/>
      <c r="E31" s="436"/>
      <c r="F31" s="437">
        <v>27</v>
      </c>
      <c r="G31" s="429">
        <f>AVERAGE(C187:C193)</f>
        <v>1360.4284285714286</v>
      </c>
      <c r="H31" s="429">
        <f>MIN(C187:C193)</f>
        <v>1206.999</v>
      </c>
      <c r="I31" s="429">
        <f>MAX(C187:C193)</f>
        <v>1629</v>
      </c>
      <c r="J31" s="438">
        <f>SUM(C187:C193)</f>
        <v>9522.999</v>
      </c>
    </row>
    <row r="32" spans="1:10" ht="12.75">
      <c r="A32" s="439">
        <v>42032</v>
      </c>
      <c r="B32" s="440">
        <v>42032</v>
      </c>
      <c r="C32" s="441">
        <v>1828</v>
      </c>
      <c r="D32" s="435"/>
      <c r="E32" s="436"/>
      <c r="F32" s="437">
        <v>28</v>
      </c>
      <c r="G32" s="429">
        <f>AVERAGE(C194:C200)</f>
        <v>1356.857</v>
      </c>
      <c r="H32" s="429">
        <f>MIN(C194:C200)</f>
        <v>1116.999</v>
      </c>
      <c r="I32" s="429">
        <f>MAX(C194:C200)</f>
        <v>1872</v>
      </c>
      <c r="J32" s="438">
        <f>SUM(C194:C200)</f>
        <v>9497.999</v>
      </c>
    </row>
    <row r="33" spans="1:10" ht="12.75">
      <c r="A33" s="439">
        <v>42033</v>
      </c>
      <c r="B33" s="440">
        <v>42033</v>
      </c>
      <c r="C33" s="441">
        <v>1837</v>
      </c>
      <c r="D33" s="435"/>
      <c r="E33" s="436"/>
      <c r="F33" s="437">
        <v>29</v>
      </c>
      <c r="G33" s="429">
        <f>AVERAGE(C201:C207)</f>
        <v>974.7142857142857</v>
      </c>
      <c r="H33" s="429">
        <f>MIN(C201:C207)</f>
        <v>903</v>
      </c>
      <c r="I33" s="429">
        <f>MAX(C201:C207)</f>
        <v>1050</v>
      </c>
      <c r="J33" s="438">
        <f>SUM(C201:C207)</f>
        <v>6823</v>
      </c>
    </row>
    <row r="34" spans="1:10" ht="12.75">
      <c r="A34" s="439">
        <v>42034</v>
      </c>
      <c r="B34" s="440">
        <v>42034</v>
      </c>
      <c r="C34" s="441">
        <v>1836</v>
      </c>
      <c r="D34" s="435"/>
      <c r="E34" s="436"/>
      <c r="F34" s="437">
        <v>30</v>
      </c>
      <c r="G34" s="429">
        <f>AVERAGE(C208:C214)</f>
        <v>1670.4282857142857</v>
      </c>
      <c r="H34" s="429">
        <f>MIN(C208:C214)</f>
        <v>1109</v>
      </c>
      <c r="I34" s="429">
        <f>MAX(C208:C214)</f>
        <v>1890.999</v>
      </c>
      <c r="J34" s="438">
        <f>SUM(C208:C214)</f>
        <v>11692.998</v>
      </c>
    </row>
    <row r="35" spans="1:10" ht="13.5" thickBot="1">
      <c r="A35" s="439">
        <v>42035</v>
      </c>
      <c r="B35" s="440">
        <v>42035</v>
      </c>
      <c r="C35" s="441">
        <v>1840.999</v>
      </c>
      <c r="D35" s="442">
        <f>SUM(C5:C35)</f>
        <v>57158.98800000002</v>
      </c>
      <c r="E35" s="443"/>
      <c r="F35" s="437">
        <v>31</v>
      </c>
      <c r="G35" s="429">
        <f>AVERAGE(C215:C221)</f>
        <v>1738.2855714285713</v>
      </c>
      <c r="H35" s="429">
        <f>MIN(C215:C221)</f>
        <v>1542</v>
      </c>
      <c r="I35" s="429">
        <f>MAX(C215:C221)</f>
        <v>1849</v>
      </c>
      <c r="J35" s="438">
        <f>SUM(C215:C221)</f>
        <v>12167.999</v>
      </c>
    </row>
    <row r="36" spans="1:17" ht="12.75">
      <c r="A36" s="444">
        <v>42036</v>
      </c>
      <c r="B36" s="433">
        <v>42036</v>
      </c>
      <c r="C36" s="445">
        <v>1833</v>
      </c>
      <c r="D36" s="446"/>
      <c r="E36" s="447"/>
      <c r="F36" s="437">
        <v>32</v>
      </c>
      <c r="G36" s="429">
        <f>AVERAGE(C222:C228)</f>
        <v>1213.7142857142858</v>
      </c>
      <c r="H36" s="429">
        <f>MIN(C222:C228)</f>
        <v>1054</v>
      </c>
      <c r="I36" s="429">
        <f>MAX(C222:C228)</f>
        <v>1372</v>
      </c>
      <c r="J36" s="438">
        <f>SUM(C222:C228)</f>
        <v>8496</v>
      </c>
      <c r="Q36">
        <f>6823/7/27</f>
        <v>36.1005291005291</v>
      </c>
    </row>
    <row r="37" spans="1:17" ht="12.75">
      <c r="A37" s="448">
        <v>42037</v>
      </c>
      <c r="B37" s="440">
        <v>42037</v>
      </c>
      <c r="C37" s="447">
        <v>1833</v>
      </c>
      <c r="D37" s="446"/>
      <c r="E37" s="447"/>
      <c r="F37" s="437">
        <v>33</v>
      </c>
      <c r="G37" s="429">
        <f>AVERAGE(C229:C235)</f>
        <v>1373.9995714285712</v>
      </c>
      <c r="H37" s="429">
        <f>MIN(C229:C235)</f>
        <v>1049</v>
      </c>
      <c r="I37" s="429">
        <f>MAX(C229:C235)</f>
        <v>1782.999</v>
      </c>
      <c r="J37" s="438">
        <f>SUM(C229:C235)</f>
        <v>9617.997</v>
      </c>
      <c r="Q37" s="490">
        <f>J60/7/24</f>
        <v>77.6428511904762</v>
      </c>
    </row>
    <row r="38" spans="1:10" ht="12.75">
      <c r="A38" s="448">
        <v>42038</v>
      </c>
      <c r="B38" s="440">
        <v>42038</v>
      </c>
      <c r="C38" s="447">
        <v>1822</v>
      </c>
      <c r="D38" s="446"/>
      <c r="E38" s="447"/>
      <c r="F38" s="437">
        <v>34</v>
      </c>
      <c r="G38" s="429">
        <f>AVERAGE(C236:C242)</f>
        <v>1226.857</v>
      </c>
      <c r="H38" s="429"/>
      <c r="I38" s="429">
        <f>MAX(C236:C242)</f>
        <v>1782</v>
      </c>
      <c r="J38" s="438">
        <f>SUM(C236:C242)</f>
        <v>8587.999</v>
      </c>
    </row>
    <row r="39" spans="1:10" ht="12.75">
      <c r="A39" s="448">
        <v>42039</v>
      </c>
      <c r="B39" s="440">
        <v>42039</v>
      </c>
      <c r="C39" s="447">
        <v>1827</v>
      </c>
      <c r="D39" s="446"/>
      <c r="E39" s="447"/>
      <c r="F39" s="437">
        <v>35</v>
      </c>
      <c r="G39" s="429">
        <f>AVERAGE(C243:C249)</f>
        <v>1384.2857142857142</v>
      </c>
      <c r="H39" s="429">
        <f>MIN(C243:C249)</f>
        <v>1202</v>
      </c>
      <c r="I39" s="429">
        <f>MAX(C243:C249)</f>
        <v>1634</v>
      </c>
      <c r="J39" s="438">
        <f>SUM(C243:C249)</f>
        <v>9690</v>
      </c>
    </row>
    <row r="40" spans="1:10" ht="12.75">
      <c r="A40" s="448">
        <v>42040</v>
      </c>
      <c r="B40" s="440">
        <v>42040</v>
      </c>
      <c r="C40" s="447">
        <v>1812</v>
      </c>
      <c r="D40" s="446"/>
      <c r="E40" s="447"/>
      <c r="F40" s="437">
        <v>36</v>
      </c>
      <c r="G40" s="429">
        <f>AVERAGE(C250:C256)</f>
        <v>1713.4282857142857</v>
      </c>
      <c r="H40" s="429">
        <f>MIN(C250:C256)</f>
        <v>1160</v>
      </c>
      <c r="I40" s="429">
        <f>MAX(C250:C256)</f>
        <v>1867.999</v>
      </c>
      <c r="J40" s="438">
        <f>SUM(C250:C256)</f>
        <v>11993.998</v>
      </c>
    </row>
    <row r="41" spans="1:10" ht="12.75">
      <c r="A41" s="448">
        <v>42041</v>
      </c>
      <c r="B41" s="440">
        <v>42041</v>
      </c>
      <c r="C41" s="447">
        <v>1802</v>
      </c>
      <c r="D41" s="446"/>
      <c r="E41" s="447"/>
      <c r="F41" s="437">
        <v>37</v>
      </c>
      <c r="G41" s="429">
        <f>AVERAGE(C257:C263)</f>
        <v>1379.142857142857</v>
      </c>
      <c r="H41" s="429">
        <f>MIN(C257:C263)</f>
        <v>1202</v>
      </c>
      <c r="I41" s="429">
        <f>MAX(C257:C263)</f>
        <v>1596</v>
      </c>
      <c r="J41" s="438">
        <f>SUM(C257:C263)</f>
        <v>9654</v>
      </c>
    </row>
    <row r="42" spans="1:10" ht="12.75">
      <c r="A42" s="448">
        <v>42042</v>
      </c>
      <c r="B42" s="440">
        <v>42042</v>
      </c>
      <c r="C42" s="447">
        <v>1811</v>
      </c>
      <c r="D42" s="446"/>
      <c r="E42" s="447"/>
      <c r="F42" s="437">
        <v>38</v>
      </c>
      <c r="G42" s="429">
        <f>AVERAGE(C264:C270)</f>
        <v>1187.9995714285712</v>
      </c>
      <c r="H42" s="429">
        <f>MIN(C264:C270)</f>
        <v>1095.999</v>
      </c>
      <c r="I42" s="429">
        <f>MAX(C264:C270)</f>
        <v>1448</v>
      </c>
      <c r="J42" s="438">
        <f>SUM(C264:C270)</f>
        <v>8315.997</v>
      </c>
    </row>
    <row r="43" spans="1:10" ht="12.75">
      <c r="A43" s="448">
        <v>42043</v>
      </c>
      <c r="B43" s="440">
        <v>42043</v>
      </c>
      <c r="C43" s="447">
        <v>1820</v>
      </c>
      <c r="D43" s="446"/>
      <c r="E43" s="447"/>
      <c r="F43" s="437">
        <v>39</v>
      </c>
      <c r="G43" s="429">
        <f>AVERAGE(C271:C277)</f>
        <v>1684.1427142857142</v>
      </c>
      <c r="H43" s="429">
        <f>MIN(C271:C277)</f>
        <v>925</v>
      </c>
      <c r="I43" s="429">
        <f>MAX(C271:C277)</f>
        <v>1894</v>
      </c>
      <c r="J43" s="438">
        <f>SUM(C271:C277)</f>
        <v>11788.999</v>
      </c>
    </row>
    <row r="44" spans="1:10" ht="12.75">
      <c r="A44" s="448">
        <v>42044</v>
      </c>
      <c r="B44" s="440">
        <v>42044</v>
      </c>
      <c r="C44" s="447">
        <v>1808</v>
      </c>
      <c r="D44" s="446"/>
      <c r="E44" s="447"/>
      <c r="F44" s="437">
        <v>40</v>
      </c>
      <c r="G44" s="429">
        <f>AVERAGE(C278:C284)</f>
        <v>1573.999857142857</v>
      </c>
      <c r="H44" s="429">
        <f>MIN(C278:C284)</f>
        <v>1449</v>
      </c>
      <c r="I44" s="429">
        <f>MAX(C278:C284)</f>
        <v>1848</v>
      </c>
      <c r="J44" s="438">
        <f>SUM(C278:C284)</f>
        <v>11017.999</v>
      </c>
    </row>
    <row r="45" spans="1:10" ht="12.75">
      <c r="A45" s="448">
        <v>42045</v>
      </c>
      <c r="B45" s="440">
        <v>42045</v>
      </c>
      <c r="C45" s="447">
        <v>1815</v>
      </c>
      <c r="D45" s="446"/>
      <c r="E45" s="447"/>
      <c r="F45" s="437">
        <v>41</v>
      </c>
      <c r="G45" s="429">
        <f>AVERAGE(C285:C291)</f>
        <v>1855.571</v>
      </c>
      <c r="H45" s="429">
        <f>MIN(C285:C291)</f>
        <v>1817</v>
      </c>
      <c r="I45" s="429">
        <f>MAX(C285:C291)</f>
        <v>1886</v>
      </c>
      <c r="J45" s="438">
        <f>SUM(C285:C291)</f>
        <v>12988.997</v>
      </c>
    </row>
    <row r="46" spans="1:10" ht="12.75">
      <c r="A46" s="448">
        <v>42046</v>
      </c>
      <c r="B46" s="440">
        <v>42046</v>
      </c>
      <c r="C46" s="447">
        <v>1839.999</v>
      </c>
      <c r="D46" s="446"/>
      <c r="E46" s="447"/>
      <c r="F46" s="437">
        <v>42</v>
      </c>
      <c r="G46" s="429">
        <f>AVERAGE(C292:C298)</f>
        <v>1817.2854285714286</v>
      </c>
      <c r="H46" s="429">
        <f>MIN(C292:C298)</f>
        <v>1790</v>
      </c>
      <c r="I46" s="429">
        <f>MAX(C292:C298)</f>
        <v>1847</v>
      </c>
      <c r="J46" s="438">
        <f>SUM(C292:C298)</f>
        <v>12720.998</v>
      </c>
    </row>
    <row r="47" spans="1:10" ht="12.75">
      <c r="A47" s="448">
        <v>42047</v>
      </c>
      <c r="B47" s="440">
        <v>42047</v>
      </c>
      <c r="C47" s="447">
        <v>1851</v>
      </c>
      <c r="D47" s="446"/>
      <c r="E47" s="447"/>
      <c r="F47" s="437">
        <v>43</v>
      </c>
      <c r="G47" s="429">
        <f>AVERAGE(C299:C305)</f>
        <v>1721.5712857142858</v>
      </c>
      <c r="H47" s="429">
        <f>MIN(C299:C305)</f>
        <v>1496</v>
      </c>
      <c r="I47" s="429">
        <f>MAX(C299:C305)</f>
        <v>1901</v>
      </c>
      <c r="J47" s="438">
        <f>SUM(C299:C305)</f>
        <v>12050.999</v>
      </c>
    </row>
    <row r="48" spans="1:10" ht="12.75">
      <c r="A48" s="448">
        <v>42048</v>
      </c>
      <c r="B48" s="440">
        <v>42048</v>
      </c>
      <c r="C48" s="447">
        <v>1830</v>
      </c>
      <c r="D48" s="446"/>
      <c r="E48" s="447"/>
      <c r="F48" s="437">
        <v>44</v>
      </c>
      <c r="G48" s="429">
        <f>AVERAGE(C306:C312)</f>
        <v>1144.142857142857</v>
      </c>
      <c r="H48" s="429">
        <f>MIN(C306:C312)</f>
        <v>1020</v>
      </c>
      <c r="I48" s="429">
        <f>MAX(C306:C312)</f>
        <v>1519</v>
      </c>
      <c r="J48" s="438">
        <f>SUM(C306:C312)</f>
        <v>8009</v>
      </c>
    </row>
    <row r="49" spans="1:10" ht="12.75">
      <c r="A49" s="448">
        <v>42049</v>
      </c>
      <c r="B49" s="440">
        <v>42049</v>
      </c>
      <c r="C49" s="447">
        <v>1834</v>
      </c>
      <c r="D49" s="446"/>
      <c r="E49" s="447"/>
      <c r="F49" s="437">
        <v>45</v>
      </c>
      <c r="G49" s="429">
        <f>AVERAGE(C313:C319)</f>
        <v>1252.5712857142858</v>
      </c>
      <c r="H49" s="429">
        <f>MIN(C313:C319)</f>
        <v>973</v>
      </c>
      <c r="I49" s="429">
        <f>MAX(C313:C319)</f>
        <v>1448</v>
      </c>
      <c r="J49" s="438">
        <f>SUM(C313:C319)</f>
        <v>8767.999</v>
      </c>
    </row>
    <row r="50" spans="1:10" ht="12.75">
      <c r="A50" s="448">
        <v>42050</v>
      </c>
      <c r="B50" s="440">
        <v>42050</v>
      </c>
      <c r="C50" s="447">
        <v>1837</v>
      </c>
      <c r="D50" s="446"/>
      <c r="E50" s="447"/>
      <c r="F50" s="437">
        <v>46</v>
      </c>
      <c r="G50" s="429">
        <f>AVERAGE(C320:C326)</f>
        <v>1297.142857142857</v>
      </c>
      <c r="H50" s="429">
        <f>MIN(C320:C326)</f>
        <v>1182</v>
      </c>
      <c r="I50" s="429">
        <f>MAX(C320:C326)</f>
        <v>1366</v>
      </c>
      <c r="J50" s="438">
        <f>SUM(C320:C326)</f>
        <v>9080</v>
      </c>
    </row>
    <row r="51" spans="1:10" ht="12.75">
      <c r="A51" s="448">
        <v>42051</v>
      </c>
      <c r="B51" s="440">
        <v>42051</v>
      </c>
      <c r="C51" s="447">
        <v>1811</v>
      </c>
      <c r="D51" s="446"/>
      <c r="E51" s="447"/>
      <c r="F51" s="437">
        <v>47</v>
      </c>
      <c r="G51" s="429">
        <f>AVERAGE(C327:C333)</f>
        <v>1656.4281428571428</v>
      </c>
      <c r="H51" s="429">
        <f>MIN(C327:C333)</f>
        <v>1163</v>
      </c>
      <c r="I51" s="429">
        <f>MAX(C327:C333)</f>
        <v>1895.999</v>
      </c>
      <c r="J51" s="438">
        <f>SUM(C327:C333)</f>
        <v>11594.997</v>
      </c>
    </row>
    <row r="52" spans="1:10" ht="12.75">
      <c r="A52" s="448">
        <v>42052</v>
      </c>
      <c r="B52" s="440">
        <v>42052</v>
      </c>
      <c r="C52" s="447">
        <v>1797</v>
      </c>
      <c r="D52" s="446"/>
      <c r="E52" s="447"/>
      <c r="F52" s="437">
        <v>48</v>
      </c>
      <c r="G52" s="429">
        <f>AVERAGE(C334:C340)</f>
        <v>1704.5711428571428</v>
      </c>
      <c r="H52" s="429">
        <f>MIN(C334:C340)</f>
        <v>1346</v>
      </c>
      <c r="I52" s="429">
        <f>MAX(C334:C340)</f>
        <v>1871.999</v>
      </c>
      <c r="J52" s="438">
        <f>SUM(C334:C340)</f>
        <v>11931.998</v>
      </c>
    </row>
    <row r="53" spans="1:10" ht="12.75">
      <c r="A53" s="448">
        <v>42053</v>
      </c>
      <c r="B53" s="440">
        <v>42053</v>
      </c>
      <c r="C53" s="447">
        <v>1805</v>
      </c>
      <c r="D53" s="446"/>
      <c r="E53" s="447"/>
      <c r="F53" s="437">
        <v>49</v>
      </c>
      <c r="G53" s="429">
        <f>AVERAGE(C341:C347)</f>
        <v>1216.7142857142858</v>
      </c>
      <c r="H53" s="429">
        <f>MIN(C341:C347)</f>
        <v>1042</v>
      </c>
      <c r="I53" s="429">
        <f>MAX(C341:C347)</f>
        <v>1313</v>
      </c>
      <c r="J53" s="438">
        <f>SUM(C341:C347)</f>
        <v>8517</v>
      </c>
    </row>
    <row r="54" spans="1:10" ht="12.75">
      <c r="A54" s="448">
        <v>42054</v>
      </c>
      <c r="B54" s="440">
        <v>42054</v>
      </c>
      <c r="C54" s="447">
        <v>1819</v>
      </c>
      <c r="D54" s="446"/>
      <c r="E54" s="447"/>
      <c r="F54" s="437">
        <v>50</v>
      </c>
      <c r="G54" s="429">
        <f>AVERAGE(C348:C354)</f>
        <v>1056.1424285714286</v>
      </c>
      <c r="H54" s="429">
        <f>MIN(C348:C354)</f>
        <v>777</v>
      </c>
      <c r="I54" s="429">
        <f>MAX(C348:C354)</f>
        <v>1175</v>
      </c>
      <c r="J54" s="438">
        <f>SUM(C348:C354)</f>
        <v>7392.996999999999</v>
      </c>
    </row>
    <row r="55" spans="1:10" ht="12.75">
      <c r="A55" s="448">
        <v>42055</v>
      </c>
      <c r="B55" s="440">
        <v>42055</v>
      </c>
      <c r="C55" s="447">
        <v>1830</v>
      </c>
      <c r="D55" s="446"/>
      <c r="E55" s="447"/>
      <c r="F55" s="437">
        <v>51</v>
      </c>
      <c r="G55" s="429">
        <f>AVERAGE(C355:C361)</f>
        <v>1040.5714285714287</v>
      </c>
      <c r="H55" s="429">
        <f>MIN(C355:C361)</f>
        <v>1008</v>
      </c>
      <c r="I55" s="429">
        <f>MAX(C355:C361)</f>
        <v>1070</v>
      </c>
      <c r="J55" s="438">
        <f>SUM(C355:C361)</f>
        <v>7284</v>
      </c>
    </row>
    <row r="56" spans="1:10" ht="12.75">
      <c r="A56" s="448">
        <v>42056</v>
      </c>
      <c r="B56" s="440">
        <v>42056</v>
      </c>
      <c r="C56" s="447">
        <v>1828</v>
      </c>
      <c r="D56" s="446"/>
      <c r="E56" s="447"/>
      <c r="F56" s="437">
        <v>52</v>
      </c>
      <c r="G56" s="429">
        <f>AVERAGE(C362:C368)</f>
        <v>1023.8571428571429</v>
      </c>
      <c r="H56" s="429">
        <f>MIN(C362:C368)</f>
        <v>983</v>
      </c>
      <c r="I56" s="429">
        <f>MAX(C362:C368)</f>
        <v>1061</v>
      </c>
      <c r="J56" s="438">
        <f>SUM(C362:C368)</f>
        <v>7167</v>
      </c>
    </row>
    <row r="57" spans="1:10" ht="12.75">
      <c r="A57" s="448">
        <v>42057</v>
      </c>
      <c r="B57" s="440">
        <v>42057</v>
      </c>
      <c r="C57" s="447">
        <v>1819</v>
      </c>
      <c r="D57" s="446"/>
      <c r="E57" s="447"/>
      <c r="F57" s="437">
        <v>53</v>
      </c>
      <c r="G57" s="429">
        <v>1031</v>
      </c>
      <c r="H57" s="429">
        <f>MIN(C369:C375)</f>
        <v>1031</v>
      </c>
      <c r="I57" s="429">
        <v>1031</v>
      </c>
      <c r="J57" s="438">
        <v>1031</v>
      </c>
    </row>
    <row r="58" spans="1:6" ht="12.75">
      <c r="A58" s="448">
        <v>42058</v>
      </c>
      <c r="B58" s="440">
        <v>42058</v>
      </c>
      <c r="C58" s="447">
        <v>1849.999</v>
      </c>
      <c r="D58" s="446"/>
      <c r="E58" s="447"/>
      <c r="F58" s="447"/>
    </row>
    <row r="59" spans="1:10" ht="12.75">
      <c r="A59" s="448">
        <v>42059</v>
      </c>
      <c r="B59" s="440">
        <v>42059</v>
      </c>
      <c r="C59" s="447">
        <v>1878.999</v>
      </c>
      <c r="D59" s="446"/>
      <c r="E59" s="447"/>
      <c r="F59" s="447"/>
      <c r="G59" s="489">
        <f>MIN(G5:G57)</f>
        <v>974.7142857142857</v>
      </c>
      <c r="H59" s="489">
        <f>MIN(H5:H57)</f>
        <v>777</v>
      </c>
      <c r="I59" s="489">
        <f>MIN(I5:I57)</f>
        <v>1031</v>
      </c>
      <c r="J59" s="489">
        <f>MIN(J5:J56)</f>
        <v>6823</v>
      </c>
    </row>
    <row r="60" spans="1:10" ht="12.75">
      <c r="A60" s="448">
        <v>42060</v>
      </c>
      <c r="B60" s="440">
        <v>42060</v>
      </c>
      <c r="C60" s="447">
        <v>1884</v>
      </c>
      <c r="D60" s="446"/>
      <c r="E60" s="447"/>
      <c r="F60" s="447"/>
      <c r="G60" s="489">
        <f>MAX(G5:G57)</f>
        <v>1863.4284285714286</v>
      </c>
      <c r="H60" s="489">
        <f>MAX(H5:H57)</f>
        <v>1841</v>
      </c>
      <c r="I60" s="489">
        <f>MAX(I5:I57)</f>
        <v>1901</v>
      </c>
      <c r="J60" s="489">
        <f>MAX(J5:J57)</f>
        <v>13043.999</v>
      </c>
    </row>
    <row r="61" spans="1:6" ht="12.75">
      <c r="A61" s="448">
        <v>42061</v>
      </c>
      <c r="B61" s="440">
        <v>42061</v>
      </c>
      <c r="C61" s="447">
        <v>1868.999</v>
      </c>
      <c r="D61" s="446"/>
      <c r="E61" s="447"/>
      <c r="F61" s="447"/>
    </row>
    <row r="62" spans="1:6" ht="12.75">
      <c r="A62" s="448">
        <v>42062</v>
      </c>
      <c r="B62" s="440">
        <v>42062</v>
      </c>
      <c r="C62" s="447">
        <v>1867</v>
      </c>
      <c r="D62" s="446"/>
      <c r="E62" s="447"/>
      <c r="F62" s="447"/>
    </row>
    <row r="63" spans="1:6" ht="13.5" thickBot="1">
      <c r="A63" s="448">
        <v>42063</v>
      </c>
      <c r="B63" s="440">
        <v>42063</v>
      </c>
      <c r="C63" s="447">
        <v>1863.999</v>
      </c>
      <c r="D63" s="442">
        <f>SUM(C36:C63)</f>
        <v>51296.99500000001</v>
      </c>
      <c r="E63" s="447"/>
      <c r="F63" s="447"/>
    </row>
    <row r="64" spans="1:6" ht="12.75">
      <c r="A64" s="444">
        <v>42064</v>
      </c>
      <c r="B64" s="433">
        <v>42064</v>
      </c>
      <c r="C64" s="434">
        <v>1842</v>
      </c>
      <c r="D64" s="435"/>
      <c r="E64" s="436"/>
      <c r="F64" s="447"/>
    </row>
    <row r="65" spans="1:6" ht="12.75">
      <c r="A65" s="448">
        <v>42065</v>
      </c>
      <c r="B65" s="440">
        <v>42065</v>
      </c>
      <c r="C65" s="441">
        <v>1488.999</v>
      </c>
      <c r="D65" s="435"/>
      <c r="E65" s="436"/>
      <c r="F65" s="447"/>
    </row>
    <row r="66" spans="1:6" ht="12.75">
      <c r="A66" s="448">
        <v>42066</v>
      </c>
      <c r="B66" s="440">
        <v>42066</v>
      </c>
      <c r="C66" s="441">
        <v>1544</v>
      </c>
      <c r="D66" s="435"/>
      <c r="E66" s="436"/>
      <c r="F66" s="447"/>
    </row>
    <row r="67" spans="1:6" ht="12.75">
      <c r="A67" s="448">
        <v>42067</v>
      </c>
      <c r="B67" s="440">
        <v>42067</v>
      </c>
      <c r="C67" s="441">
        <v>1793</v>
      </c>
      <c r="D67" s="435"/>
      <c r="E67" s="436"/>
      <c r="F67" s="447"/>
    </row>
    <row r="68" spans="1:6" ht="12.75">
      <c r="A68" s="448">
        <v>42068</v>
      </c>
      <c r="B68" s="440">
        <v>42068</v>
      </c>
      <c r="C68" s="441">
        <v>1841</v>
      </c>
      <c r="D68" s="435"/>
      <c r="E68" s="436"/>
      <c r="F68" s="447"/>
    </row>
    <row r="69" spans="1:6" ht="12.75">
      <c r="A69" s="448">
        <v>42069</v>
      </c>
      <c r="B69" s="440">
        <v>42069</v>
      </c>
      <c r="C69" s="441">
        <v>1828</v>
      </c>
      <c r="D69" s="435"/>
      <c r="E69" s="436"/>
      <c r="F69" s="447"/>
    </row>
    <row r="70" spans="1:6" ht="12.75">
      <c r="A70" s="448">
        <v>42070</v>
      </c>
      <c r="B70" s="440">
        <v>42070</v>
      </c>
      <c r="C70" s="441">
        <v>1815.999</v>
      </c>
      <c r="D70" s="435"/>
      <c r="E70" s="436"/>
      <c r="F70" s="447"/>
    </row>
    <row r="71" spans="1:6" ht="12.75">
      <c r="A71" s="448">
        <v>42071</v>
      </c>
      <c r="B71" s="440">
        <v>42071</v>
      </c>
      <c r="C71" s="441">
        <v>1797</v>
      </c>
      <c r="D71" s="435"/>
      <c r="E71" s="436"/>
      <c r="F71" s="447"/>
    </row>
    <row r="72" spans="1:6" ht="12.75">
      <c r="A72" s="448">
        <v>42072</v>
      </c>
      <c r="B72" s="440">
        <v>42072</v>
      </c>
      <c r="C72" s="441">
        <v>1776</v>
      </c>
      <c r="D72" s="435"/>
      <c r="E72" s="436"/>
      <c r="F72" s="447"/>
    </row>
    <row r="73" spans="1:6" ht="12.75">
      <c r="A73" s="448">
        <v>42073</v>
      </c>
      <c r="B73" s="440">
        <v>42073</v>
      </c>
      <c r="C73" s="441">
        <v>1754</v>
      </c>
      <c r="D73" s="435"/>
      <c r="E73" s="436"/>
      <c r="F73" s="447"/>
    </row>
    <row r="74" spans="1:6" ht="12.75">
      <c r="A74" s="448">
        <v>42074</v>
      </c>
      <c r="B74" s="440">
        <v>42074</v>
      </c>
      <c r="C74" s="441">
        <v>1743</v>
      </c>
      <c r="D74" s="435"/>
      <c r="E74" s="436"/>
      <c r="F74" s="447"/>
    </row>
    <row r="75" spans="1:6" ht="12.75">
      <c r="A75" s="448">
        <v>42075</v>
      </c>
      <c r="B75" s="440">
        <v>42075</v>
      </c>
      <c r="C75" s="441">
        <v>1739</v>
      </c>
      <c r="D75" s="435"/>
      <c r="E75" s="436"/>
      <c r="F75" s="447"/>
    </row>
    <row r="76" spans="1:6" ht="12.75">
      <c r="A76" s="448">
        <v>42076</v>
      </c>
      <c r="B76" s="440">
        <v>42076</v>
      </c>
      <c r="C76" s="441">
        <v>1673.999</v>
      </c>
      <c r="D76" s="435"/>
      <c r="E76" s="436"/>
      <c r="F76" s="447"/>
    </row>
    <row r="77" spans="1:6" ht="12.75">
      <c r="A77" s="448">
        <v>42077</v>
      </c>
      <c r="B77" s="440">
        <v>42077</v>
      </c>
      <c r="C77" s="441">
        <v>1675</v>
      </c>
      <c r="D77" s="435"/>
      <c r="E77" s="436"/>
      <c r="F77" s="447"/>
    </row>
    <row r="78" spans="1:6" ht="12.75">
      <c r="A78" s="448">
        <v>42078</v>
      </c>
      <c r="B78" s="440">
        <v>42078</v>
      </c>
      <c r="C78" s="441">
        <v>1658</v>
      </c>
      <c r="D78" s="435"/>
      <c r="E78" s="436"/>
      <c r="F78" s="447"/>
    </row>
    <row r="79" spans="1:6" ht="12.75">
      <c r="A79" s="448">
        <v>42079</v>
      </c>
      <c r="B79" s="440">
        <v>42079</v>
      </c>
      <c r="C79" s="441">
        <v>1584</v>
      </c>
      <c r="D79" s="435"/>
      <c r="E79" s="436"/>
      <c r="F79" s="447"/>
    </row>
    <row r="80" spans="1:6" ht="12.75">
      <c r="A80" s="448">
        <v>42080</v>
      </c>
      <c r="B80" s="440">
        <v>42080</v>
      </c>
      <c r="C80" s="441">
        <v>1509</v>
      </c>
      <c r="D80" s="435"/>
      <c r="E80" s="436"/>
      <c r="F80" s="447"/>
    </row>
    <row r="81" spans="1:6" ht="12.75">
      <c r="A81" s="448">
        <v>42081</v>
      </c>
      <c r="B81" s="440">
        <v>42081</v>
      </c>
      <c r="C81" s="441">
        <v>1488</v>
      </c>
      <c r="D81" s="435"/>
      <c r="E81" s="436"/>
      <c r="F81" s="447"/>
    </row>
    <row r="82" spans="1:6" ht="12.75">
      <c r="A82" s="448">
        <v>42082</v>
      </c>
      <c r="B82" s="440">
        <v>42082</v>
      </c>
      <c r="C82" s="441">
        <v>1471</v>
      </c>
      <c r="D82" s="435"/>
      <c r="E82" s="436"/>
      <c r="F82" s="447"/>
    </row>
    <row r="83" spans="1:6" ht="12.75">
      <c r="A83" s="448">
        <v>42083</v>
      </c>
      <c r="B83" s="440">
        <v>42083</v>
      </c>
      <c r="C83" s="441">
        <v>1433</v>
      </c>
      <c r="D83" s="435"/>
      <c r="E83" s="436"/>
      <c r="F83" s="447"/>
    </row>
    <row r="84" spans="1:6" ht="12.75">
      <c r="A84" s="448">
        <v>42084</v>
      </c>
      <c r="B84" s="440">
        <v>42084</v>
      </c>
      <c r="C84" s="441">
        <v>1447</v>
      </c>
      <c r="D84" s="435"/>
      <c r="E84" s="436"/>
      <c r="F84" s="447"/>
    </row>
    <row r="85" spans="1:6" ht="12.75">
      <c r="A85" s="448">
        <v>42085</v>
      </c>
      <c r="B85" s="440">
        <v>42085</v>
      </c>
      <c r="C85" s="441">
        <v>1443</v>
      </c>
      <c r="D85" s="435"/>
      <c r="E85" s="436"/>
      <c r="F85" s="447"/>
    </row>
    <row r="86" spans="1:6" ht="12.75">
      <c r="A86" s="448">
        <v>42086</v>
      </c>
      <c r="B86" s="440">
        <v>42086</v>
      </c>
      <c r="C86" s="441">
        <v>1415</v>
      </c>
      <c r="D86" s="435"/>
      <c r="E86" s="436"/>
      <c r="F86" s="447"/>
    </row>
    <row r="87" spans="1:6" ht="12.75">
      <c r="A87" s="448">
        <v>42087</v>
      </c>
      <c r="B87" s="440">
        <v>42087</v>
      </c>
      <c r="C87" s="441">
        <v>1381</v>
      </c>
      <c r="D87" s="435"/>
      <c r="E87" s="436"/>
      <c r="F87" s="447"/>
    </row>
    <row r="88" spans="1:6" ht="12.75">
      <c r="A88" s="448">
        <v>42088</v>
      </c>
      <c r="B88" s="440">
        <v>42088</v>
      </c>
      <c r="C88" s="441">
        <v>1522</v>
      </c>
      <c r="D88" s="435"/>
      <c r="E88" s="436"/>
      <c r="F88" s="447"/>
    </row>
    <row r="89" spans="1:6" ht="12.75">
      <c r="A89" s="448">
        <v>42089</v>
      </c>
      <c r="B89" s="440">
        <v>42089</v>
      </c>
      <c r="C89" s="441">
        <v>1870.999</v>
      </c>
      <c r="D89" s="435"/>
      <c r="E89" s="436"/>
      <c r="F89" s="447"/>
    </row>
    <row r="90" spans="1:6" ht="12.75">
      <c r="A90" s="448">
        <v>42090</v>
      </c>
      <c r="B90" s="440">
        <v>42090</v>
      </c>
      <c r="C90" s="441">
        <v>1764</v>
      </c>
      <c r="D90" s="435"/>
      <c r="E90" s="436"/>
      <c r="F90" s="447"/>
    </row>
    <row r="91" spans="1:6" ht="12.75">
      <c r="A91" s="448">
        <v>42091</v>
      </c>
      <c r="B91" s="440">
        <v>42091</v>
      </c>
      <c r="C91" s="441">
        <v>1881</v>
      </c>
      <c r="D91" s="435"/>
      <c r="E91" s="436"/>
      <c r="F91" s="447"/>
    </row>
    <row r="92" spans="1:6" ht="12.75">
      <c r="A92" s="448">
        <v>42092</v>
      </c>
      <c r="B92" s="440">
        <v>42092</v>
      </c>
      <c r="C92" s="441">
        <v>1791</v>
      </c>
      <c r="D92" s="435"/>
      <c r="E92" s="436"/>
      <c r="F92" s="447"/>
    </row>
    <row r="93" spans="1:6" ht="12.75">
      <c r="A93" s="448">
        <v>42093</v>
      </c>
      <c r="B93" s="440">
        <v>42093</v>
      </c>
      <c r="C93" s="441">
        <v>1708</v>
      </c>
      <c r="D93" s="435"/>
      <c r="E93" s="436"/>
      <c r="F93" s="447"/>
    </row>
    <row r="94" spans="1:6" ht="13.5" thickBot="1">
      <c r="A94" s="448">
        <v>42094</v>
      </c>
      <c r="B94" s="440">
        <v>42094</v>
      </c>
      <c r="C94" s="441">
        <v>1701.999</v>
      </c>
      <c r="D94" s="442">
        <f>SUM(C64:C94)</f>
        <v>51378.99500000001</v>
      </c>
      <c r="E94" s="436"/>
      <c r="F94" s="447"/>
    </row>
    <row r="95" spans="1:6" ht="12.75">
      <c r="A95" s="444">
        <v>42095</v>
      </c>
      <c r="B95" s="433">
        <v>42095</v>
      </c>
      <c r="C95" s="434">
        <v>1658</v>
      </c>
      <c r="D95" s="435"/>
      <c r="E95" s="436"/>
      <c r="F95" s="447"/>
    </row>
    <row r="96" spans="1:6" ht="12.75">
      <c r="A96" s="448">
        <v>42096</v>
      </c>
      <c r="B96" s="440">
        <v>42096</v>
      </c>
      <c r="C96" s="441">
        <v>1720</v>
      </c>
      <c r="D96" s="435"/>
      <c r="E96" s="436"/>
      <c r="F96" s="447"/>
    </row>
    <row r="97" spans="1:6" ht="12.75">
      <c r="A97" s="448">
        <v>42097</v>
      </c>
      <c r="B97" s="440">
        <v>42097</v>
      </c>
      <c r="C97" s="441">
        <v>1698</v>
      </c>
      <c r="D97" s="435"/>
      <c r="E97" s="436"/>
      <c r="F97" s="447"/>
    </row>
    <row r="98" spans="1:6" ht="12.75">
      <c r="A98" s="448">
        <v>42098</v>
      </c>
      <c r="B98" s="440">
        <v>42098</v>
      </c>
      <c r="C98" s="441">
        <v>1668</v>
      </c>
      <c r="D98" s="435"/>
      <c r="E98" s="436"/>
      <c r="F98" s="447"/>
    </row>
    <row r="99" spans="1:6" ht="12.75">
      <c r="A99" s="448">
        <v>42099</v>
      </c>
      <c r="B99" s="440">
        <v>42099</v>
      </c>
      <c r="C99" s="441">
        <v>1682</v>
      </c>
      <c r="D99" s="435"/>
      <c r="E99" s="436"/>
      <c r="F99" s="447"/>
    </row>
    <row r="100" spans="1:6" ht="12.75">
      <c r="A100" s="448">
        <v>42100</v>
      </c>
      <c r="B100" s="440">
        <v>42100</v>
      </c>
      <c r="C100" s="441">
        <v>1538</v>
      </c>
      <c r="D100" s="435"/>
      <c r="E100" s="436"/>
      <c r="F100" s="447"/>
    </row>
    <row r="101" spans="1:6" ht="12.75">
      <c r="A101" s="448">
        <v>42101</v>
      </c>
      <c r="B101" s="440">
        <v>42101</v>
      </c>
      <c r="C101" s="441">
        <v>1500</v>
      </c>
      <c r="D101" s="435"/>
      <c r="E101" s="436"/>
      <c r="F101" s="447"/>
    </row>
    <row r="102" spans="1:6" ht="12.75">
      <c r="A102" s="448">
        <v>42102</v>
      </c>
      <c r="B102" s="440">
        <v>42102</v>
      </c>
      <c r="C102" s="441">
        <v>1458</v>
      </c>
      <c r="D102" s="435"/>
      <c r="E102" s="436"/>
      <c r="F102" s="447"/>
    </row>
    <row r="103" spans="1:6" ht="12.75">
      <c r="A103" s="448">
        <v>42103</v>
      </c>
      <c r="B103" s="440">
        <v>42103</v>
      </c>
      <c r="C103" s="441">
        <v>1453</v>
      </c>
      <c r="D103" s="435"/>
      <c r="E103" s="436"/>
      <c r="F103" s="447"/>
    </row>
    <row r="104" spans="1:6" ht="12.75">
      <c r="A104" s="448">
        <v>42104</v>
      </c>
      <c r="B104" s="440">
        <v>42104</v>
      </c>
      <c r="C104" s="441">
        <v>1409</v>
      </c>
      <c r="D104" s="435"/>
      <c r="E104" s="436"/>
      <c r="F104" s="447"/>
    </row>
    <row r="105" spans="1:6" ht="12.75">
      <c r="A105" s="448">
        <v>42105</v>
      </c>
      <c r="B105" s="440">
        <v>42105</v>
      </c>
      <c r="C105" s="441">
        <v>1426</v>
      </c>
      <c r="D105" s="435"/>
      <c r="E105" s="436"/>
      <c r="F105" s="447"/>
    </row>
    <row r="106" spans="1:6" ht="12.75">
      <c r="A106" s="448">
        <v>42106</v>
      </c>
      <c r="B106" s="440">
        <v>42106</v>
      </c>
      <c r="C106" s="441">
        <v>1349</v>
      </c>
      <c r="D106" s="435"/>
      <c r="E106" s="436"/>
      <c r="F106" s="447"/>
    </row>
    <row r="107" spans="1:6" ht="12.75">
      <c r="A107" s="448">
        <v>42107</v>
      </c>
      <c r="B107" s="440">
        <v>42107</v>
      </c>
      <c r="C107" s="441">
        <v>1271</v>
      </c>
      <c r="D107" s="435"/>
      <c r="E107" s="436"/>
      <c r="F107" s="447"/>
    </row>
    <row r="108" spans="1:6" ht="12.75">
      <c r="A108" s="448">
        <v>42108</v>
      </c>
      <c r="B108" s="440">
        <v>42108</v>
      </c>
      <c r="C108" s="441">
        <v>1326</v>
      </c>
      <c r="D108" s="435"/>
      <c r="E108" s="436"/>
      <c r="F108" s="447"/>
    </row>
    <row r="109" spans="1:6" ht="12.75">
      <c r="A109" s="448">
        <v>42109</v>
      </c>
      <c r="B109" s="440">
        <v>42109</v>
      </c>
      <c r="C109" s="441">
        <v>1363</v>
      </c>
      <c r="D109" s="435"/>
      <c r="E109" s="436"/>
      <c r="F109" s="447"/>
    </row>
    <row r="110" spans="1:6" ht="12.75">
      <c r="A110" s="448">
        <v>42110</v>
      </c>
      <c r="B110" s="440">
        <v>42110</v>
      </c>
      <c r="C110" s="441">
        <v>1297</v>
      </c>
      <c r="D110" s="435"/>
      <c r="E110" s="436"/>
      <c r="F110" s="447"/>
    </row>
    <row r="111" spans="1:6" ht="12.75">
      <c r="A111" s="448">
        <v>42111</v>
      </c>
      <c r="B111" s="440">
        <v>42111</v>
      </c>
      <c r="C111" s="441">
        <v>1452</v>
      </c>
      <c r="D111" s="435"/>
      <c r="E111" s="436"/>
      <c r="F111" s="447"/>
    </row>
    <row r="112" spans="1:6" ht="12.75">
      <c r="A112" s="448">
        <v>42112</v>
      </c>
      <c r="B112" s="440">
        <v>42112</v>
      </c>
      <c r="C112" s="441">
        <v>1744</v>
      </c>
      <c r="D112" s="435"/>
      <c r="E112" s="436"/>
      <c r="F112" s="447"/>
    </row>
    <row r="113" spans="1:6" ht="12.75">
      <c r="A113" s="448">
        <v>42113</v>
      </c>
      <c r="B113" s="440">
        <v>42113</v>
      </c>
      <c r="C113" s="441">
        <v>1813</v>
      </c>
      <c r="D113" s="435"/>
      <c r="E113" s="436"/>
      <c r="F113" s="447"/>
    </row>
    <row r="114" spans="1:6" ht="12.75">
      <c r="A114" s="448">
        <v>42114</v>
      </c>
      <c r="B114" s="440">
        <v>42114</v>
      </c>
      <c r="C114" s="441">
        <v>1487</v>
      </c>
      <c r="D114" s="435"/>
      <c r="E114" s="436"/>
      <c r="F114" s="447"/>
    </row>
    <row r="115" spans="1:6" ht="12.75">
      <c r="A115" s="448">
        <v>42115</v>
      </c>
      <c r="B115" s="440">
        <v>42115</v>
      </c>
      <c r="C115" s="441">
        <v>1455</v>
      </c>
      <c r="D115" s="435"/>
      <c r="E115" s="436"/>
      <c r="F115" s="447"/>
    </row>
    <row r="116" spans="1:6" ht="12.75">
      <c r="A116" s="448">
        <v>42116</v>
      </c>
      <c r="B116" s="440">
        <v>42116</v>
      </c>
      <c r="C116" s="441">
        <v>1445</v>
      </c>
      <c r="D116" s="435"/>
      <c r="E116" s="436"/>
      <c r="F116" s="447"/>
    </row>
    <row r="117" spans="1:6" ht="12.75">
      <c r="A117" s="448">
        <v>42117</v>
      </c>
      <c r="B117" s="440">
        <v>42117</v>
      </c>
      <c r="C117" s="441">
        <v>1407</v>
      </c>
      <c r="D117" s="435"/>
      <c r="E117" s="436"/>
      <c r="F117" s="447"/>
    </row>
    <row r="118" spans="1:6" ht="12.75">
      <c r="A118" s="448">
        <v>42118</v>
      </c>
      <c r="B118" s="440">
        <v>42118</v>
      </c>
      <c r="C118" s="441">
        <v>1373</v>
      </c>
      <c r="D118" s="435"/>
      <c r="E118" s="436"/>
      <c r="F118" s="447"/>
    </row>
    <row r="119" spans="1:6" ht="12.75">
      <c r="A119" s="448">
        <v>42119</v>
      </c>
      <c r="B119" s="440">
        <v>42119</v>
      </c>
      <c r="C119" s="441">
        <v>1365</v>
      </c>
      <c r="D119" s="435"/>
      <c r="E119" s="436"/>
      <c r="F119" s="447"/>
    </row>
    <row r="120" spans="1:6" ht="12.75">
      <c r="A120" s="448">
        <v>42120</v>
      </c>
      <c r="B120" s="440">
        <v>42120</v>
      </c>
      <c r="C120" s="441">
        <v>1304</v>
      </c>
      <c r="D120" s="435"/>
      <c r="E120" s="436"/>
      <c r="F120" s="447"/>
    </row>
    <row r="121" spans="1:6" ht="12.75">
      <c r="A121" s="448">
        <v>42121</v>
      </c>
      <c r="B121" s="440">
        <v>42121</v>
      </c>
      <c r="C121" s="441">
        <v>1314</v>
      </c>
      <c r="D121" s="435"/>
      <c r="E121" s="436"/>
      <c r="F121" s="447"/>
    </row>
    <row r="122" spans="1:6" ht="12.75">
      <c r="A122" s="448">
        <v>42122</v>
      </c>
      <c r="B122" s="440">
        <v>42122</v>
      </c>
      <c r="C122" s="441">
        <v>1541.999</v>
      </c>
      <c r="D122" s="435"/>
      <c r="E122" s="436"/>
      <c r="F122" s="447"/>
    </row>
    <row r="123" spans="1:6" ht="12.75">
      <c r="A123" s="448">
        <v>42123</v>
      </c>
      <c r="B123" s="440">
        <v>42123</v>
      </c>
      <c r="C123" s="441">
        <v>1853</v>
      </c>
      <c r="D123" s="435"/>
      <c r="E123" s="436"/>
      <c r="F123" s="447"/>
    </row>
    <row r="124" spans="1:6" ht="13.5" thickBot="1">
      <c r="A124" s="448">
        <v>42124</v>
      </c>
      <c r="B124" s="440">
        <v>42124</v>
      </c>
      <c r="C124" s="441">
        <v>1609</v>
      </c>
      <c r="D124" s="442">
        <f>SUM(C95:C124)</f>
        <v>44978.999</v>
      </c>
      <c r="E124" s="436"/>
      <c r="F124" s="447"/>
    </row>
    <row r="125" spans="1:6" ht="12.75">
      <c r="A125" s="444">
        <v>42125</v>
      </c>
      <c r="B125" s="433">
        <v>42125</v>
      </c>
      <c r="C125" s="445">
        <v>1507</v>
      </c>
      <c r="D125" s="446"/>
      <c r="E125" s="447"/>
      <c r="F125" s="447"/>
    </row>
    <row r="126" spans="1:6" ht="12.75">
      <c r="A126" s="448">
        <v>42126</v>
      </c>
      <c r="B126" s="440">
        <v>42126</v>
      </c>
      <c r="C126" s="447">
        <v>1833</v>
      </c>
      <c r="D126" s="446"/>
      <c r="E126" s="447"/>
      <c r="F126" s="447"/>
    </row>
    <row r="127" spans="1:6" ht="12.75">
      <c r="A127" s="448">
        <v>42127</v>
      </c>
      <c r="B127" s="440">
        <v>42127</v>
      </c>
      <c r="C127" s="447">
        <v>1887</v>
      </c>
      <c r="D127" s="446"/>
      <c r="E127" s="447"/>
      <c r="F127" s="447"/>
    </row>
    <row r="128" spans="1:6" ht="12.75">
      <c r="A128" s="448">
        <v>42128</v>
      </c>
      <c r="B128" s="440">
        <v>42128</v>
      </c>
      <c r="C128" s="447">
        <v>1674</v>
      </c>
      <c r="D128" s="446"/>
      <c r="E128" s="447"/>
      <c r="F128" s="447"/>
    </row>
    <row r="129" spans="1:6" ht="12.75">
      <c r="A129" s="448">
        <v>42129</v>
      </c>
      <c r="B129" s="440">
        <v>42129</v>
      </c>
      <c r="C129" s="447">
        <v>1523</v>
      </c>
      <c r="D129" s="446"/>
      <c r="E129" s="447"/>
      <c r="F129" s="447"/>
    </row>
    <row r="130" spans="1:6" ht="12.75">
      <c r="A130" s="448">
        <v>42130</v>
      </c>
      <c r="B130" s="440">
        <v>42130</v>
      </c>
      <c r="C130" s="447">
        <v>1385</v>
      </c>
      <c r="D130" s="446"/>
      <c r="E130" s="447"/>
      <c r="F130" s="447"/>
    </row>
    <row r="131" spans="1:6" ht="12.75">
      <c r="A131" s="448">
        <v>42131</v>
      </c>
      <c r="B131" s="440">
        <v>42131</v>
      </c>
      <c r="C131" s="447">
        <v>1511.999</v>
      </c>
      <c r="D131" s="446"/>
      <c r="E131" s="447"/>
      <c r="F131" s="447"/>
    </row>
    <row r="132" spans="1:6" ht="12.75">
      <c r="A132" s="448">
        <v>42132</v>
      </c>
      <c r="B132" s="440">
        <v>42132</v>
      </c>
      <c r="C132" s="447">
        <v>1669</v>
      </c>
      <c r="D132" s="446"/>
      <c r="E132" s="447"/>
      <c r="F132" s="447"/>
    </row>
    <row r="133" spans="1:6" ht="12.75">
      <c r="A133" s="448">
        <v>42133</v>
      </c>
      <c r="B133" s="440">
        <v>42133</v>
      </c>
      <c r="C133" s="447">
        <v>1433.999</v>
      </c>
      <c r="D133" s="446"/>
      <c r="E133" s="447"/>
      <c r="F133" s="447"/>
    </row>
    <row r="134" spans="1:6" ht="12.75">
      <c r="A134" s="448">
        <v>42134</v>
      </c>
      <c r="B134" s="440">
        <v>42134</v>
      </c>
      <c r="C134" s="447">
        <v>1365</v>
      </c>
      <c r="D134" s="446"/>
      <c r="E134" s="447"/>
      <c r="F134" s="447"/>
    </row>
    <row r="135" spans="1:6" ht="12.75">
      <c r="A135" s="448">
        <v>42135</v>
      </c>
      <c r="B135" s="440">
        <v>42135</v>
      </c>
      <c r="C135" s="447">
        <v>1246</v>
      </c>
      <c r="D135" s="446"/>
      <c r="E135" s="447"/>
      <c r="F135" s="447"/>
    </row>
    <row r="136" spans="1:6" ht="12.75">
      <c r="A136" s="448">
        <v>42136</v>
      </c>
      <c r="B136" s="440">
        <v>42136</v>
      </c>
      <c r="C136" s="447">
        <v>1224.999</v>
      </c>
      <c r="D136" s="446"/>
      <c r="E136" s="447"/>
      <c r="F136" s="447"/>
    </row>
    <row r="137" spans="1:6" ht="12.75">
      <c r="A137" s="448">
        <v>42137</v>
      </c>
      <c r="B137" s="440">
        <v>42137</v>
      </c>
      <c r="C137" s="447">
        <v>1215</v>
      </c>
      <c r="D137" s="446"/>
      <c r="E137" s="447"/>
      <c r="F137" s="447"/>
    </row>
    <row r="138" spans="1:6" ht="12.75">
      <c r="A138" s="448">
        <v>42138</v>
      </c>
      <c r="B138" s="440">
        <v>42138</v>
      </c>
      <c r="C138" s="447">
        <v>1297</v>
      </c>
      <c r="D138" s="446"/>
      <c r="E138" s="447"/>
      <c r="F138" s="447"/>
    </row>
    <row r="139" spans="1:6" ht="12.75">
      <c r="A139" s="448">
        <v>42139</v>
      </c>
      <c r="B139" s="440">
        <v>42139</v>
      </c>
      <c r="C139" s="447">
        <v>1837.999</v>
      </c>
      <c r="D139" s="446"/>
      <c r="E139" s="447"/>
      <c r="F139" s="447"/>
    </row>
    <row r="140" spans="1:6" ht="12.75">
      <c r="A140" s="448">
        <v>42140</v>
      </c>
      <c r="B140" s="440">
        <v>42140</v>
      </c>
      <c r="C140" s="447">
        <v>1725</v>
      </c>
      <c r="D140" s="446"/>
      <c r="E140" s="447"/>
      <c r="F140" s="447"/>
    </row>
    <row r="141" spans="1:6" ht="12.75">
      <c r="A141" s="448">
        <v>42141</v>
      </c>
      <c r="B141" s="440">
        <v>42141</v>
      </c>
      <c r="C141" s="447">
        <v>1807.999</v>
      </c>
      <c r="D141" s="446"/>
      <c r="E141" s="447"/>
      <c r="F141" s="447"/>
    </row>
    <row r="142" spans="1:6" ht="12.75">
      <c r="A142" s="448">
        <v>42142</v>
      </c>
      <c r="B142" s="440">
        <v>42142</v>
      </c>
      <c r="C142" s="447">
        <v>1555</v>
      </c>
      <c r="D142" s="446"/>
      <c r="E142" s="447"/>
      <c r="F142" s="447"/>
    </row>
    <row r="143" spans="1:6" ht="12.75">
      <c r="A143" s="448">
        <v>42143</v>
      </c>
      <c r="B143" s="440">
        <v>42143</v>
      </c>
      <c r="C143" s="447">
        <v>1393</v>
      </c>
      <c r="D143" s="446"/>
      <c r="E143" s="447"/>
      <c r="F143" s="447"/>
    </row>
    <row r="144" spans="1:6" ht="12.75">
      <c r="A144" s="448">
        <v>42144</v>
      </c>
      <c r="B144" s="440">
        <v>42144</v>
      </c>
      <c r="C144" s="447">
        <v>1382</v>
      </c>
      <c r="D144" s="446"/>
      <c r="E144" s="447"/>
      <c r="F144" s="447"/>
    </row>
    <row r="145" spans="1:6" ht="12.75">
      <c r="A145" s="448">
        <v>42145</v>
      </c>
      <c r="B145" s="440">
        <v>42145</v>
      </c>
      <c r="C145" s="447">
        <v>1857</v>
      </c>
      <c r="D145" s="446"/>
      <c r="E145" s="447"/>
      <c r="F145" s="447"/>
    </row>
    <row r="146" spans="1:6" ht="12.75">
      <c r="A146" s="448">
        <v>42146</v>
      </c>
      <c r="B146" s="440">
        <v>42146</v>
      </c>
      <c r="C146" s="447">
        <v>1869</v>
      </c>
      <c r="D146" s="446"/>
      <c r="E146" s="447"/>
      <c r="F146" s="447"/>
    </row>
    <row r="147" spans="1:6" ht="12.75">
      <c r="A147" s="448">
        <v>42147</v>
      </c>
      <c r="B147" s="440">
        <v>42147</v>
      </c>
      <c r="C147" s="447">
        <v>1898.999</v>
      </c>
      <c r="D147" s="446"/>
      <c r="E147" s="447"/>
      <c r="F147" s="447"/>
    </row>
    <row r="148" spans="1:6" ht="12.75">
      <c r="A148" s="448">
        <v>42148</v>
      </c>
      <c r="B148" s="440">
        <v>42148</v>
      </c>
      <c r="C148" s="447">
        <v>1900</v>
      </c>
      <c r="D148" s="446"/>
      <c r="E148" s="447"/>
      <c r="F148" s="447"/>
    </row>
    <row r="149" spans="1:6" ht="12.75">
      <c r="A149" s="448">
        <v>42149</v>
      </c>
      <c r="B149" s="440">
        <v>42149</v>
      </c>
      <c r="C149" s="447">
        <v>1886</v>
      </c>
      <c r="D149" s="446"/>
      <c r="E149" s="447"/>
      <c r="F149" s="447"/>
    </row>
    <row r="150" spans="1:6" ht="12.75">
      <c r="A150" s="448">
        <v>42150</v>
      </c>
      <c r="B150" s="440">
        <v>42150</v>
      </c>
      <c r="C150" s="447">
        <v>1855</v>
      </c>
      <c r="D150" s="446"/>
      <c r="E150" s="447"/>
      <c r="F150" s="447"/>
    </row>
    <row r="151" spans="1:6" ht="12.75">
      <c r="A151" s="448">
        <v>42151</v>
      </c>
      <c r="B151" s="440">
        <v>42151</v>
      </c>
      <c r="C151" s="447">
        <v>1771.999</v>
      </c>
      <c r="D151" s="446"/>
      <c r="E151" s="447"/>
      <c r="F151" s="447"/>
    </row>
    <row r="152" spans="1:6" ht="12.75">
      <c r="A152" s="448">
        <v>42152</v>
      </c>
      <c r="B152" s="440">
        <v>42152</v>
      </c>
      <c r="C152" s="447">
        <v>1795</v>
      </c>
      <c r="D152" s="446"/>
      <c r="E152" s="447"/>
      <c r="F152" s="447"/>
    </row>
    <row r="153" spans="1:6" ht="12.75">
      <c r="A153" s="448">
        <v>42153</v>
      </c>
      <c r="B153" s="440">
        <v>42153</v>
      </c>
      <c r="C153" s="447">
        <v>1835</v>
      </c>
      <c r="D153" s="446"/>
      <c r="E153" s="447"/>
      <c r="F153" s="447"/>
    </row>
    <row r="154" spans="1:6" ht="12.75">
      <c r="A154" s="448">
        <v>42154</v>
      </c>
      <c r="B154" s="440">
        <v>42154</v>
      </c>
      <c r="C154" s="447">
        <v>1809.999</v>
      </c>
      <c r="D154" s="446"/>
      <c r="E154" s="447"/>
      <c r="F154" s="447"/>
    </row>
    <row r="155" spans="1:6" ht="13.5" thickBot="1">
      <c r="A155" s="448">
        <v>42155</v>
      </c>
      <c r="B155" s="440">
        <v>42155</v>
      </c>
      <c r="C155" s="447">
        <v>1863.999</v>
      </c>
      <c r="D155" s="442">
        <f>SUM(C125:C155)</f>
        <v>50814.99100000001</v>
      </c>
      <c r="E155" s="447"/>
      <c r="F155" s="447"/>
    </row>
    <row r="156" spans="1:6" ht="12.75">
      <c r="A156" s="444">
        <v>42156</v>
      </c>
      <c r="B156" s="433">
        <v>42156</v>
      </c>
      <c r="C156" s="434">
        <v>1783.999</v>
      </c>
      <c r="D156" s="435"/>
      <c r="E156" s="436"/>
      <c r="F156" s="447"/>
    </row>
    <row r="157" spans="1:6" ht="12.75">
      <c r="A157" s="448">
        <v>42157</v>
      </c>
      <c r="B157" s="440">
        <v>42157</v>
      </c>
      <c r="C157" s="441">
        <v>1659</v>
      </c>
      <c r="D157" s="435"/>
      <c r="E157" s="436"/>
      <c r="F157" s="447"/>
    </row>
    <row r="158" spans="1:6" ht="12.75">
      <c r="A158" s="448">
        <v>42158</v>
      </c>
      <c r="B158" s="440">
        <v>42158</v>
      </c>
      <c r="C158" s="441">
        <v>1507</v>
      </c>
      <c r="D158" s="435"/>
      <c r="E158" s="436"/>
      <c r="F158" s="447"/>
    </row>
    <row r="159" spans="1:6" ht="12.75">
      <c r="A159" s="448">
        <v>42159</v>
      </c>
      <c r="B159" s="440">
        <v>42159</v>
      </c>
      <c r="C159" s="441">
        <v>1437</v>
      </c>
      <c r="D159" s="435"/>
      <c r="E159" s="436"/>
      <c r="F159" s="447"/>
    </row>
    <row r="160" spans="1:6" ht="12.75">
      <c r="A160" s="448">
        <v>42160</v>
      </c>
      <c r="B160" s="440">
        <v>42160</v>
      </c>
      <c r="C160" s="441">
        <v>1393.999</v>
      </c>
      <c r="D160" s="435"/>
      <c r="E160" s="436"/>
      <c r="F160" s="447"/>
    </row>
    <row r="161" spans="1:6" ht="12.75">
      <c r="A161" s="448">
        <v>42161</v>
      </c>
      <c r="B161" s="440">
        <v>42161</v>
      </c>
      <c r="C161" s="441">
        <v>1336</v>
      </c>
      <c r="D161" s="435"/>
      <c r="E161" s="436"/>
      <c r="F161" s="447"/>
    </row>
    <row r="162" spans="1:6" ht="12.75">
      <c r="A162" s="448">
        <v>42162</v>
      </c>
      <c r="B162" s="440">
        <v>42162</v>
      </c>
      <c r="C162" s="441">
        <v>1268</v>
      </c>
      <c r="D162" s="435"/>
      <c r="E162" s="436"/>
      <c r="F162" s="447"/>
    </row>
    <row r="163" spans="1:6" ht="12.75">
      <c r="A163" s="448">
        <v>42163</v>
      </c>
      <c r="B163" s="440">
        <v>42163</v>
      </c>
      <c r="C163" s="441">
        <v>1221</v>
      </c>
      <c r="D163" s="435"/>
      <c r="E163" s="436"/>
      <c r="F163" s="447"/>
    </row>
    <row r="164" spans="1:6" ht="12.75">
      <c r="A164" s="448">
        <v>42164</v>
      </c>
      <c r="B164" s="440">
        <v>42164</v>
      </c>
      <c r="C164" s="441">
        <v>1268.999</v>
      </c>
      <c r="D164" s="435"/>
      <c r="E164" s="436"/>
      <c r="F164" s="447"/>
    </row>
    <row r="165" spans="1:6" ht="12.75">
      <c r="A165" s="448">
        <v>42165</v>
      </c>
      <c r="B165" s="440">
        <v>42165</v>
      </c>
      <c r="C165" s="441">
        <v>1858</v>
      </c>
      <c r="D165" s="435"/>
      <c r="E165" s="436"/>
      <c r="F165" s="447"/>
    </row>
    <row r="166" spans="1:6" ht="12.75">
      <c r="A166" s="448">
        <v>42166</v>
      </c>
      <c r="B166" s="440">
        <v>42166</v>
      </c>
      <c r="C166" s="441">
        <v>1849</v>
      </c>
      <c r="D166" s="435"/>
      <c r="E166" s="436"/>
      <c r="F166" s="447"/>
    </row>
    <row r="167" spans="1:6" ht="12.75">
      <c r="A167" s="448">
        <v>42167</v>
      </c>
      <c r="B167" s="440">
        <v>42167</v>
      </c>
      <c r="C167" s="441">
        <v>1818</v>
      </c>
      <c r="D167" s="435"/>
      <c r="E167" s="436"/>
      <c r="F167" s="447"/>
    </row>
    <row r="168" spans="1:6" ht="12.75">
      <c r="A168" s="448">
        <v>42168</v>
      </c>
      <c r="B168" s="440">
        <v>42168</v>
      </c>
      <c r="C168" s="441">
        <v>1634.999</v>
      </c>
      <c r="D168" s="435"/>
      <c r="E168" s="436"/>
      <c r="F168" s="447"/>
    </row>
    <row r="169" spans="1:6" ht="12.75">
      <c r="A169" s="448">
        <v>42169</v>
      </c>
      <c r="B169" s="440">
        <v>42169</v>
      </c>
      <c r="C169" s="441">
        <v>1575.999</v>
      </c>
      <c r="D169" s="435"/>
      <c r="E169" s="436"/>
      <c r="F169" s="447"/>
    </row>
    <row r="170" spans="1:6" ht="12.75">
      <c r="A170" s="448">
        <v>42170</v>
      </c>
      <c r="B170" s="440">
        <v>42170</v>
      </c>
      <c r="C170" s="441">
        <v>1853.999</v>
      </c>
      <c r="D170" s="435"/>
      <c r="E170" s="436"/>
      <c r="F170" s="447"/>
    </row>
    <row r="171" spans="1:6" ht="12.75">
      <c r="A171" s="448">
        <v>42171</v>
      </c>
      <c r="B171" s="440">
        <v>42171</v>
      </c>
      <c r="C171" s="441">
        <v>1826</v>
      </c>
      <c r="D171" s="435"/>
      <c r="E171" s="436"/>
      <c r="F171" s="447"/>
    </row>
    <row r="172" spans="1:6" ht="12.75">
      <c r="A172" s="448">
        <v>42172</v>
      </c>
      <c r="B172" s="440">
        <v>42172</v>
      </c>
      <c r="C172" s="441">
        <v>1856</v>
      </c>
      <c r="D172" s="435"/>
      <c r="E172" s="436"/>
      <c r="F172" s="447"/>
    </row>
    <row r="173" spans="1:6" ht="12.75">
      <c r="A173" s="448">
        <v>42173</v>
      </c>
      <c r="B173" s="440">
        <v>42173</v>
      </c>
      <c r="C173" s="441">
        <v>1832</v>
      </c>
      <c r="D173" s="435"/>
      <c r="E173" s="436"/>
      <c r="F173" s="447"/>
    </row>
    <row r="174" spans="1:6" ht="12.75">
      <c r="A174" s="448">
        <v>42174</v>
      </c>
      <c r="B174" s="440">
        <v>42174</v>
      </c>
      <c r="C174" s="441">
        <v>1663</v>
      </c>
      <c r="D174" s="435"/>
      <c r="E174" s="436"/>
      <c r="F174" s="447"/>
    </row>
    <row r="175" spans="1:6" ht="12.75">
      <c r="A175" s="448">
        <v>42175</v>
      </c>
      <c r="B175" s="440">
        <v>42175</v>
      </c>
      <c r="C175" s="441">
        <v>1869</v>
      </c>
      <c r="D175" s="435"/>
      <c r="E175" s="436"/>
      <c r="F175" s="447"/>
    </row>
    <row r="176" spans="1:6" ht="12.75">
      <c r="A176" s="448">
        <v>42176</v>
      </c>
      <c r="B176" s="440">
        <v>42176</v>
      </c>
      <c r="C176" s="441">
        <v>1858</v>
      </c>
      <c r="D176" s="435"/>
      <c r="E176" s="436"/>
      <c r="F176" s="447"/>
    </row>
    <row r="177" spans="1:6" ht="12.75">
      <c r="A177" s="448">
        <v>42177</v>
      </c>
      <c r="B177" s="440">
        <v>42177</v>
      </c>
      <c r="C177" s="441">
        <v>1773</v>
      </c>
      <c r="D177" s="435"/>
      <c r="E177" s="436"/>
      <c r="F177" s="447"/>
    </row>
    <row r="178" spans="1:6" ht="12.75">
      <c r="A178" s="448">
        <v>42178</v>
      </c>
      <c r="B178" s="440">
        <v>42178</v>
      </c>
      <c r="C178" s="441">
        <v>1589</v>
      </c>
      <c r="D178" s="435"/>
      <c r="E178" s="436"/>
      <c r="F178" s="447"/>
    </row>
    <row r="179" spans="1:6" ht="12.75">
      <c r="A179" s="448">
        <v>42179</v>
      </c>
      <c r="B179" s="440">
        <v>42179</v>
      </c>
      <c r="C179" s="441">
        <v>1895.999</v>
      </c>
      <c r="D179" s="435"/>
      <c r="E179" s="436"/>
      <c r="F179" s="447"/>
    </row>
    <row r="180" spans="1:6" ht="12.75">
      <c r="A180" s="448">
        <v>42180</v>
      </c>
      <c r="B180" s="440">
        <v>42180</v>
      </c>
      <c r="C180" s="441">
        <v>1857.999</v>
      </c>
      <c r="D180" s="435"/>
      <c r="E180" s="436"/>
      <c r="F180" s="447"/>
    </row>
    <row r="181" spans="1:6" ht="12.75">
      <c r="A181" s="448">
        <v>42181</v>
      </c>
      <c r="B181" s="440">
        <v>42181</v>
      </c>
      <c r="C181" s="441">
        <v>1811</v>
      </c>
      <c r="D181" s="435"/>
      <c r="E181" s="436"/>
      <c r="F181" s="447"/>
    </row>
    <row r="182" spans="1:6" ht="12.75">
      <c r="A182" s="448">
        <v>42182</v>
      </c>
      <c r="B182" s="440">
        <v>42182</v>
      </c>
      <c r="C182" s="441">
        <v>1818</v>
      </c>
      <c r="D182" s="435"/>
      <c r="E182" s="436"/>
      <c r="F182" s="447"/>
    </row>
    <row r="183" spans="1:6" ht="12.75">
      <c r="A183" s="448">
        <v>42183</v>
      </c>
      <c r="B183" s="440">
        <v>42183</v>
      </c>
      <c r="C183" s="441">
        <v>1820</v>
      </c>
      <c r="D183" s="435"/>
      <c r="E183" s="436"/>
      <c r="F183" s="447"/>
    </row>
    <row r="184" spans="1:6" ht="12.75">
      <c r="A184" s="448">
        <v>42184</v>
      </c>
      <c r="B184" s="440">
        <v>42184</v>
      </c>
      <c r="C184" s="441">
        <v>1811</v>
      </c>
      <c r="D184" s="435"/>
      <c r="E184" s="436"/>
      <c r="F184" s="447"/>
    </row>
    <row r="185" spans="1:6" ht="13.5" thickBot="1">
      <c r="A185" s="448">
        <v>42185</v>
      </c>
      <c r="B185" s="440">
        <v>42185</v>
      </c>
      <c r="C185" s="441">
        <v>1831</v>
      </c>
      <c r="D185" s="442">
        <f>SUM(C156:C185)</f>
        <v>50575.992000000006</v>
      </c>
      <c r="E185" s="436"/>
      <c r="F185" s="447"/>
    </row>
    <row r="186" spans="1:6" ht="12.75">
      <c r="A186" s="444">
        <v>42186</v>
      </c>
      <c r="B186" s="433">
        <v>42186</v>
      </c>
      <c r="C186" s="445">
        <v>1820</v>
      </c>
      <c r="D186" s="446"/>
      <c r="E186" s="447"/>
      <c r="F186" s="447"/>
    </row>
    <row r="187" spans="1:6" ht="12.75">
      <c r="A187" s="448">
        <v>42187</v>
      </c>
      <c r="B187" s="440">
        <v>42187</v>
      </c>
      <c r="C187" s="447">
        <v>1629</v>
      </c>
      <c r="D187" s="446"/>
      <c r="E187" s="447"/>
      <c r="F187" s="447"/>
    </row>
    <row r="188" spans="1:6" ht="12.75">
      <c r="A188" s="448">
        <v>42188</v>
      </c>
      <c r="B188" s="440">
        <v>42188</v>
      </c>
      <c r="C188" s="447">
        <v>1483</v>
      </c>
      <c r="D188" s="446"/>
      <c r="E188" s="447"/>
      <c r="F188" s="447"/>
    </row>
    <row r="189" spans="1:6" ht="12.75">
      <c r="A189" s="448">
        <v>42189</v>
      </c>
      <c r="B189" s="440">
        <v>42189</v>
      </c>
      <c r="C189" s="447">
        <v>1394</v>
      </c>
      <c r="D189" s="446"/>
      <c r="E189" s="447"/>
      <c r="F189" s="447"/>
    </row>
    <row r="190" spans="1:6" ht="12.75">
      <c r="A190" s="448">
        <v>42190</v>
      </c>
      <c r="B190" s="440">
        <v>42190</v>
      </c>
      <c r="C190" s="447">
        <v>1301</v>
      </c>
      <c r="D190" s="446"/>
      <c r="E190" s="447"/>
      <c r="F190" s="447"/>
    </row>
    <row r="191" spans="1:6" ht="12.75">
      <c r="A191" s="448">
        <v>42191</v>
      </c>
      <c r="B191" s="440">
        <v>42191</v>
      </c>
      <c r="C191" s="447">
        <v>1275</v>
      </c>
      <c r="D191" s="446"/>
      <c r="E191" s="447"/>
      <c r="F191" s="447"/>
    </row>
    <row r="192" spans="1:6" ht="12.75">
      <c r="A192" s="448">
        <v>42192</v>
      </c>
      <c r="B192" s="440">
        <v>42192</v>
      </c>
      <c r="C192" s="447">
        <v>1234</v>
      </c>
      <c r="D192" s="446"/>
      <c r="E192" s="447"/>
      <c r="F192" s="447"/>
    </row>
    <row r="193" spans="1:6" ht="12.75">
      <c r="A193" s="448">
        <v>42193</v>
      </c>
      <c r="B193" s="440">
        <v>42193</v>
      </c>
      <c r="C193" s="447">
        <v>1206.999</v>
      </c>
      <c r="D193" s="446"/>
      <c r="E193" s="447"/>
      <c r="F193" s="447"/>
    </row>
    <row r="194" spans="1:6" ht="12.75">
      <c r="A194" s="448">
        <v>42194</v>
      </c>
      <c r="B194" s="440">
        <v>42194</v>
      </c>
      <c r="C194" s="447">
        <v>1872</v>
      </c>
      <c r="D194" s="446"/>
      <c r="E194" s="447"/>
      <c r="F194" s="447"/>
    </row>
    <row r="195" spans="1:6" ht="12.75">
      <c r="A195" s="448">
        <v>42195</v>
      </c>
      <c r="B195" s="440">
        <v>42195</v>
      </c>
      <c r="C195" s="447">
        <v>1613</v>
      </c>
      <c r="D195" s="446"/>
      <c r="E195" s="447"/>
      <c r="F195" s="447"/>
    </row>
    <row r="196" spans="1:6" ht="12.75">
      <c r="A196" s="448">
        <v>42196</v>
      </c>
      <c r="B196" s="440">
        <v>42196</v>
      </c>
      <c r="C196" s="447">
        <v>1311</v>
      </c>
      <c r="D196" s="446"/>
      <c r="E196" s="447"/>
      <c r="F196" s="447"/>
    </row>
    <row r="197" spans="1:6" ht="12.75">
      <c r="A197" s="448">
        <v>42197</v>
      </c>
      <c r="B197" s="440">
        <v>42197</v>
      </c>
      <c r="C197" s="447">
        <v>1242</v>
      </c>
      <c r="D197" s="446"/>
      <c r="E197" s="447"/>
      <c r="F197" s="447"/>
    </row>
    <row r="198" spans="1:6" ht="12.75">
      <c r="A198" s="448">
        <v>42198</v>
      </c>
      <c r="B198" s="440">
        <v>42198</v>
      </c>
      <c r="C198" s="447">
        <v>1195</v>
      </c>
      <c r="D198" s="446"/>
      <c r="E198" s="447"/>
      <c r="F198" s="447"/>
    </row>
    <row r="199" spans="1:6" ht="12.75">
      <c r="A199" s="448">
        <v>42199</v>
      </c>
      <c r="B199" s="440">
        <v>42199</v>
      </c>
      <c r="C199" s="447">
        <v>1148</v>
      </c>
      <c r="D199" s="446"/>
      <c r="E199" s="447"/>
      <c r="F199" s="447"/>
    </row>
    <row r="200" spans="1:6" ht="12.75">
      <c r="A200" s="448">
        <v>42200</v>
      </c>
      <c r="B200" s="440">
        <v>42200</v>
      </c>
      <c r="C200" s="447">
        <v>1116.999</v>
      </c>
      <c r="D200" s="446"/>
      <c r="E200" s="447"/>
      <c r="F200" s="447"/>
    </row>
    <row r="201" spans="1:6" ht="12.75">
      <c r="A201" s="448">
        <v>42201</v>
      </c>
      <c r="B201" s="440">
        <v>42201</v>
      </c>
      <c r="C201" s="447">
        <v>1038</v>
      </c>
      <c r="D201" s="446"/>
      <c r="E201" s="447"/>
      <c r="F201" s="447"/>
    </row>
    <row r="202" spans="1:6" ht="12.75">
      <c r="A202" s="448">
        <v>42202</v>
      </c>
      <c r="B202" s="440">
        <v>42202</v>
      </c>
      <c r="C202" s="447">
        <v>1050</v>
      </c>
      <c r="D202" s="446"/>
      <c r="E202" s="447"/>
      <c r="F202" s="447"/>
    </row>
    <row r="203" spans="1:6" ht="12.75">
      <c r="A203" s="448">
        <v>42203</v>
      </c>
      <c r="B203" s="440">
        <v>42203</v>
      </c>
      <c r="C203" s="447">
        <v>1037</v>
      </c>
      <c r="D203" s="446"/>
      <c r="E203" s="447"/>
      <c r="F203" s="447"/>
    </row>
    <row r="204" spans="1:6" ht="12.75">
      <c r="A204" s="448">
        <v>42204</v>
      </c>
      <c r="B204" s="440">
        <v>42204</v>
      </c>
      <c r="C204" s="447">
        <v>935</v>
      </c>
      <c r="D204" s="446"/>
      <c r="E204" s="447"/>
      <c r="F204" s="447"/>
    </row>
    <row r="205" spans="1:6" ht="12.75">
      <c r="A205" s="448">
        <v>42205</v>
      </c>
      <c r="B205" s="440">
        <v>42205</v>
      </c>
      <c r="C205" s="447">
        <v>922</v>
      </c>
      <c r="D205" s="446"/>
      <c r="E205" s="447"/>
      <c r="F205" s="447"/>
    </row>
    <row r="206" spans="1:6" ht="12.75">
      <c r="A206" s="448">
        <v>42206</v>
      </c>
      <c r="B206" s="440">
        <v>42206</v>
      </c>
      <c r="C206" s="447">
        <v>938</v>
      </c>
      <c r="D206" s="446"/>
      <c r="E206" s="447"/>
      <c r="F206" s="447"/>
    </row>
    <row r="207" spans="1:6" ht="12.75">
      <c r="A207" s="448">
        <v>42207</v>
      </c>
      <c r="B207" s="440">
        <v>42207</v>
      </c>
      <c r="C207" s="447">
        <v>903</v>
      </c>
      <c r="D207" s="446"/>
      <c r="E207" s="447"/>
      <c r="F207" s="447"/>
    </row>
    <row r="208" spans="1:6" ht="12.75">
      <c r="A208" s="448">
        <v>42208</v>
      </c>
      <c r="B208" s="440">
        <v>42208</v>
      </c>
      <c r="C208" s="447">
        <v>1109</v>
      </c>
      <c r="D208" s="446"/>
      <c r="E208" s="447"/>
      <c r="F208" s="447"/>
    </row>
    <row r="209" spans="1:6" ht="12.75">
      <c r="A209" s="448">
        <v>42209</v>
      </c>
      <c r="B209" s="440">
        <v>42209</v>
      </c>
      <c r="C209" s="447">
        <v>1443</v>
      </c>
      <c r="D209" s="446"/>
      <c r="E209" s="447"/>
      <c r="F209" s="447"/>
    </row>
    <row r="210" spans="1:6" ht="12.75">
      <c r="A210" s="448">
        <v>42210</v>
      </c>
      <c r="B210" s="440">
        <v>42210</v>
      </c>
      <c r="C210" s="447">
        <v>1890.999</v>
      </c>
      <c r="D210" s="446"/>
      <c r="E210" s="447"/>
      <c r="F210" s="447"/>
    </row>
    <row r="211" spans="1:6" ht="12.75">
      <c r="A211" s="448">
        <v>42211</v>
      </c>
      <c r="B211" s="440">
        <v>42211</v>
      </c>
      <c r="C211" s="447">
        <v>1852.999</v>
      </c>
      <c r="D211" s="446"/>
      <c r="E211" s="447"/>
      <c r="F211" s="447"/>
    </row>
    <row r="212" spans="1:6" ht="12.75">
      <c r="A212" s="448">
        <v>42212</v>
      </c>
      <c r="B212" s="440">
        <v>42212</v>
      </c>
      <c r="C212" s="447">
        <v>1764</v>
      </c>
      <c r="D212" s="446"/>
      <c r="E212" s="447"/>
      <c r="F212" s="447"/>
    </row>
    <row r="213" spans="1:6" ht="12.75">
      <c r="A213" s="448">
        <v>42213</v>
      </c>
      <c r="B213" s="440">
        <v>42213</v>
      </c>
      <c r="C213" s="447">
        <v>1845</v>
      </c>
      <c r="D213" s="446"/>
      <c r="E213" s="447"/>
      <c r="F213" s="447"/>
    </row>
    <row r="214" spans="1:6" ht="12.75">
      <c r="A214" s="448">
        <v>42214</v>
      </c>
      <c r="B214" s="440">
        <v>42214</v>
      </c>
      <c r="C214" s="447">
        <v>1788</v>
      </c>
      <c r="D214" s="446"/>
      <c r="E214" s="447"/>
      <c r="F214" s="447"/>
    </row>
    <row r="215" spans="1:6" ht="12.75">
      <c r="A215" s="448">
        <v>42215</v>
      </c>
      <c r="B215" s="440">
        <v>42215</v>
      </c>
      <c r="C215" s="447">
        <v>1849</v>
      </c>
      <c r="D215" s="446"/>
      <c r="E215" s="447"/>
      <c r="F215" s="447"/>
    </row>
    <row r="216" spans="1:6" ht="13.5" thickBot="1">
      <c r="A216" s="448">
        <v>42216</v>
      </c>
      <c r="B216" s="440">
        <v>42216</v>
      </c>
      <c r="C216" s="447">
        <v>1741</v>
      </c>
      <c r="D216" s="442">
        <f>SUM(C186:C216)</f>
        <v>42946.996</v>
      </c>
      <c r="E216" s="447"/>
      <c r="F216" s="447"/>
    </row>
    <row r="217" spans="1:6" ht="12.75">
      <c r="A217" s="444">
        <v>42217</v>
      </c>
      <c r="B217" s="433">
        <v>42217</v>
      </c>
      <c r="C217" s="449">
        <v>1677</v>
      </c>
      <c r="D217" s="435"/>
      <c r="E217" s="436"/>
      <c r="F217" s="450">
        <v>1677</v>
      </c>
    </row>
    <row r="218" spans="1:6" ht="12.75">
      <c r="A218" s="448">
        <v>42218</v>
      </c>
      <c r="B218" s="440">
        <v>42218</v>
      </c>
      <c r="C218" s="436">
        <v>1844</v>
      </c>
      <c r="D218" s="435"/>
      <c r="E218" s="436"/>
      <c r="F218" s="451">
        <v>1844</v>
      </c>
    </row>
    <row r="219" spans="1:6" ht="12.75">
      <c r="A219" s="448">
        <v>42219</v>
      </c>
      <c r="B219" s="440">
        <v>42219</v>
      </c>
      <c r="C219" s="436">
        <v>1821.999</v>
      </c>
      <c r="D219" s="435"/>
      <c r="E219" s="436"/>
      <c r="F219" s="451">
        <v>1821.999</v>
      </c>
    </row>
    <row r="220" spans="1:6" ht="12.75">
      <c r="A220" s="448">
        <v>42220</v>
      </c>
      <c r="B220" s="440">
        <v>42220</v>
      </c>
      <c r="C220" s="436">
        <v>1693</v>
      </c>
      <c r="D220" s="435"/>
      <c r="E220" s="436"/>
      <c r="F220" s="451">
        <v>1693</v>
      </c>
    </row>
    <row r="221" spans="1:6" ht="12.75">
      <c r="A221" s="448">
        <v>42221</v>
      </c>
      <c r="B221" s="440">
        <v>42221</v>
      </c>
      <c r="C221" s="436">
        <v>1542</v>
      </c>
      <c r="D221" s="435"/>
      <c r="E221" s="436"/>
      <c r="F221" s="451">
        <v>1542</v>
      </c>
    </row>
    <row r="222" spans="1:6" ht="12.75">
      <c r="A222" s="448">
        <v>42222</v>
      </c>
      <c r="B222" s="440">
        <v>42222</v>
      </c>
      <c r="C222" s="436">
        <v>1372</v>
      </c>
      <c r="D222" s="435"/>
      <c r="E222" s="436"/>
      <c r="F222" s="451">
        <v>1372</v>
      </c>
    </row>
    <row r="223" spans="1:6" ht="12.75">
      <c r="A223" s="448">
        <v>42223</v>
      </c>
      <c r="B223" s="440">
        <v>42223</v>
      </c>
      <c r="C223" s="436">
        <v>1324</v>
      </c>
      <c r="D223" s="435"/>
      <c r="E223" s="436"/>
      <c r="F223" s="451">
        <v>1324</v>
      </c>
    </row>
    <row r="224" spans="1:6" ht="12.75">
      <c r="A224" s="448">
        <v>42224</v>
      </c>
      <c r="B224" s="440">
        <v>42224</v>
      </c>
      <c r="C224" s="436">
        <v>1260</v>
      </c>
      <c r="D224" s="435"/>
      <c r="E224" s="436"/>
      <c r="F224" s="451">
        <v>1260</v>
      </c>
    </row>
    <row r="225" spans="1:6" ht="12.75">
      <c r="A225" s="448">
        <v>42225</v>
      </c>
      <c r="B225" s="440">
        <v>42225</v>
      </c>
      <c r="C225" s="436">
        <v>1194</v>
      </c>
      <c r="D225" s="435"/>
      <c r="E225" s="436"/>
      <c r="F225" s="451">
        <v>1194</v>
      </c>
    </row>
    <row r="226" spans="1:6" ht="12.75">
      <c r="A226" s="448">
        <v>42226</v>
      </c>
      <c r="B226" s="440">
        <v>42226</v>
      </c>
      <c r="C226" s="436">
        <v>1177</v>
      </c>
      <c r="D226" s="435"/>
      <c r="E226" s="436"/>
      <c r="F226" s="451">
        <v>1177</v>
      </c>
    </row>
    <row r="227" spans="1:6" ht="12.75">
      <c r="A227" s="448">
        <v>42227</v>
      </c>
      <c r="B227" s="440">
        <v>42227</v>
      </c>
      <c r="C227" s="436">
        <v>1115</v>
      </c>
      <c r="D227" s="435"/>
      <c r="E227" s="436"/>
      <c r="F227" s="451">
        <v>1115</v>
      </c>
    </row>
    <row r="228" spans="1:6" ht="12.75">
      <c r="A228" s="448">
        <v>42228</v>
      </c>
      <c r="B228" s="440">
        <v>42228</v>
      </c>
      <c r="C228" s="436">
        <v>1054</v>
      </c>
      <c r="D228" s="435"/>
      <c r="E228" s="436"/>
      <c r="F228" s="451">
        <v>1054</v>
      </c>
    </row>
    <row r="229" spans="1:6" ht="12.75">
      <c r="A229" s="448">
        <v>42229</v>
      </c>
      <c r="B229" s="440">
        <v>42229</v>
      </c>
      <c r="C229" s="436">
        <v>1050.999</v>
      </c>
      <c r="D229" s="435"/>
      <c r="E229" s="436"/>
      <c r="F229" s="451">
        <v>1050.999</v>
      </c>
    </row>
    <row r="230" spans="1:6" ht="12.75">
      <c r="A230" s="448">
        <v>42230</v>
      </c>
      <c r="B230" s="440">
        <v>42230</v>
      </c>
      <c r="C230" s="436">
        <v>1049</v>
      </c>
      <c r="D230" s="435"/>
      <c r="E230" s="436"/>
      <c r="F230" s="451">
        <v>1049</v>
      </c>
    </row>
    <row r="231" spans="1:6" ht="12.75">
      <c r="A231" s="448">
        <v>42231</v>
      </c>
      <c r="B231" s="440">
        <v>42231</v>
      </c>
      <c r="C231" s="436">
        <v>1067</v>
      </c>
      <c r="D231" s="435"/>
      <c r="E231" s="436"/>
      <c r="F231" s="451">
        <v>1067</v>
      </c>
    </row>
    <row r="232" spans="1:6" ht="12.75">
      <c r="A232" s="448">
        <v>42232</v>
      </c>
      <c r="B232" s="440">
        <v>42232</v>
      </c>
      <c r="C232" s="436">
        <v>1177.999</v>
      </c>
      <c r="D232" s="435"/>
      <c r="E232" s="436"/>
      <c r="F232" s="451">
        <v>1177.999</v>
      </c>
    </row>
    <row r="233" spans="1:6" ht="12.75">
      <c r="A233" s="448">
        <v>42233</v>
      </c>
      <c r="B233" s="440">
        <v>42233</v>
      </c>
      <c r="C233" s="436">
        <v>1782.999</v>
      </c>
      <c r="D233" s="435"/>
      <c r="E233" s="436"/>
      <c r="F233" s="451">
        <v>1782.999</v>
      </c>
    </row>
    <row r="234" spans="1:6" ht="12.75">
      <c r="A234" s="448">
        <v>42234</v>
      </c>
      <c r="B234" s="440">
        <v>42234</v>
      </c>
      <c r="C234" s="436">
        <v>1752</v>
      </c>
      <c r="D234" s="435"/>
      <c r="E234" s="436"/>
      <c r="F234" s="451">
        <v>1752</v>
      </c>
    </row>
    <row r="235" spans="1:6" ht="12.75">
      <c r="A235" s="448">
        <v>42235</v>
      </c>
      <c r="B235" s="440">
        <v>42235</v>
      </c>
      <c r="C235" s="436">
        <v>1738</v>
      </c>
      <c r="D235" s="435"/>
      <c r="E235" s="436"/>
      <c r="F235" s="451">
        <v>1738</v>
      </c>
    </row>
    <row r="236" spans="1:6" ht="12.75">
      <c r="A236" s="448">
        <v>42236</v>
      </c>
      <c r="B236" s="440">
        <v>42236</v>
      </c>
      <c r="C236" s="436">
        <v>1771.999</v>
      </c>
      <c r="D236" s="435"/>
      <c r="E236" s="436"/>
      <c r="F236" s="451">
        <v>1771.999</v>
      </c>
    </row>
    <row r="237" spans="1:6" ht="12.75">
      <c r="A237" s="448">
        <v>42237</v>
      </c>
      <c r="B237" s="440">
        <v>42237</v>
      </c>
      <c r="C237" s="436">
        <v>1687</v>
      </c>
      <c r="D237" s="435"/>
      <c r="E237" s="436"/>
      <c r="F237" s="451"/>
    </row>
    <row r="238" spans="1:6" ht="12.75">
      <c r="A238" s="448">
        <v>42238</v>
      </c>
      <c r="B238" s="440">
        <v>42238</v>
      </c>
      <c r="C238" s="436">
        <v>1616</v>
      </c>
      <c r="D238" s="435"/>
      <c r="E238" s="436"/>
      <c r="F238" s="451">
        <v>1616</v>
      </c>
    </row>
    <row r="239" spans="1:6" ht="12.75">
      <c r="A239" s="448">
        <v>42239</v>
      </c>
      <c r="B239" s="440">
        <v>42239</v>
      </c>
      <c r="C239" s="436">
        <v>1731</v>
      </c>
      <c r="D239" s="435"/>
      <c r="E239" s="436"/>
      <c r="F239" s="451">
        <v>1731</v>
      </c>
    </row>
    <row r="240" spans="1:6" ht="12.75">
      <c r="A240" s="448">
        <v>42240</v>
      </c>
      <c r="B240" s="440">
        <v>42240</v>
      </c>
      <c r="C240" s="436">
        <v>0</v>
      </c>
      <c r="D240" s="435"/>
      <c r="E240" s="436"/>
      <c r="F240" s="451">
        <v>0</v>
      </c>
    </row>
    <row r="241" spans="1:6" ht="12.75">
      <c r="A241" s="448">
        <v>42241</v>
      </c>
      <c r="B241" s="440">
        <v>42241</v>
      </c>
      <c r="C241" s="436">
        <v>0</v>
      </c>
      <c r="D241" s="435"/>
      <c r="E241" s="436"/>
      <c r="F241" s="451">
        <v>0</v>
      </c>
    </row>
    <row r="242" spans="1:6" ht="12.75">
      <c r="A242" s="448">
        <v>42242</v>
      </c>
      <c r="B242" s="440">
        <v>42242</v>
      </c>
      <c r="C242" s="436">
        <v>1782</v>
      </c>
      <c r="D242" s="435"/>
      <c r="E242" s="436"/>
      <c r="F242" s="451">
        <v>1782</v>
      </c>
    </row>
    <row r="243" spans="1:6" ht="12.75">
      <c r="A243" s="448">
        <v>42243</v>
      </c>
      <c r="B243" s="440">
        <v>42243</v>
      </c>
      <c r="C243" s="436">
        <v>1634</v>
      </c>
      <c r="D243" s="435"/>
      <c r="E243" s="436"/>
      <c r="F243" s="451">
        <v>1634</v>
      </c>
    </row>
    <row r="244" spans="1:6" ht="12.75">
      <c r="A244" s="448">
        <v>42244</v>
      </c>
      <c r="B244" s="440">
        <v>42244</v>
      </c>
      <c r="C244" s="436">
        <v>1517</v>
      </c>
      <c r="D244" s="435"/>
      <c r="E244" s="436"/>
      <c r="F244" s="451">
        <v>1517</v>
      </c>
    </row>
    <row r="245" spans="1:6" ht="12.75">
      <c r="A245" s="448">
        <v>42245</v>
      </c>
      <c r="B245" s="440">
        <v>42245</v>
      </c>
      <c r="C245" s="436">
        <v>1438</v>
      </c>
      <c r="D245" s="435"/>
      <c r="E245" s="436"/>
      <c r="F245" s="451">
        <v>1438</v>
      </c>
    </row>
    <row r="246" spans="1:6" ht="12.75">
      <c r="A246" s="448">
        <v>42246</v>
      </c>
      <c r="B246" s="440">
        <v>42246</v>
      </c>
      <c r="C246" s="436">
        <v>1339</v>
      </c>
      <c r="D246" s="435"/>
      <c r="E246" s="436"/>
      <c r="F246" s="451">
        <v>1339</v>
      </c>
    </row>
    <row r="247" spans="1:7" ht="13.5" thickBot="1">
      <c r="A247" s="448">
        <v>42247</v>
      </c>
      <c r="B247" s="440">
        <v>42247</v>
      </c>
      <c r="C247" s="436">
        <v>1302</v>
      </c>
      <c r="D247" s="442">
        <f>SUM(C217:C247)</f>
        <v>42509.994999999995</v>
      </c>
      <c r="E247" s="436"/>
      <c r="F247" s="451">
        <v>1302</v>
      </c>
      <c r="G247" s="452">
        <f>SUM(F217:F247)</f>
        <v>40822.994999999995</v>
      </c>
    </row>
    <row r="248" spans="1:6" ht="12.75">
      <c r="A248" s="444">
        <v>42248</v>
      </c>
      <c r="B248" s="433">
        <v>42248</v>
      </c>
      <c r="C248" s="445">
        <v>1258</v>
      </c>
      <c r="D248" s="446"/>
      <c r="E248" s="447"/>
      <c r="F248" s="447"/>
    </row>
    <row r="249" spans="1:6" ht="12.75">
      <c r="A249" s="448">
        <v>42249</v>
      </c>
      <c r="B249" s="440">
        <v>42249</v>
      </c>
      <c r="C249" s="447">
        <v>1202</v>
      </c>
      <c r="D249" s="446"/>
      <c r="E249" s="447"/>
      <c r="F249" s="447"/>
    </row>
    <row r="250" spans="1:6" ht="12.75">
      <c r="A250" s="448">
        <v>42250</v>
      </c>
      <c r="B250" s="440">
        <v>42250</v>
      </c>
      <c r="C250" s="447">
        <v>1160</v>
      </c>
      <c r="D250" s="446"/>
      <c r="E250" s="447"/>
      <c r="F250" s="447"/>
    </row>
    <row r="251" spans="1:6" ht="12.75">
      <c r="A251" s="448">
        <v>42251</v>
      </c>
      <c r="B251" s="440">
        <v>42251</v>
      </c>
      <c r="C251" s="447">
        <v>1690</v>
      </c>
      <c r="D251" s="446"/>
      <c r="E251" s="447"/>
      <c r="F251" s="447"/>
    </row>
    <row r="252" spans="1:6" ht="12.75">
      <c r="A252" s="448">
        <v>42252</v>
      </c>
      <c r="B252" s="440">
        <v>42252</v>
      </c>
      <c r="C252" s="447">
        <v>1828</v>
      </c>
      <c r="D252" s="446"/>
      <c r="E252" s="447"/>
      <c r="F252" s="447"/>
    </row>
    <row r="253" spans="1:6" ht="12.75">
      <c r="A253" s="448">
        <v>42253</v>
      </c>
      <c r="B253" s="440">
        <v>42253</v>
      </c>
      <c r="C253" s="447">
        <v>1867.999</v>
      </c>
      <c r="D253" s="446"/>
      <c r="E253" s="447"/>
      <c r="F253" s="447"/>
    </row>
    <row r="254" spans="1:6" ht="12.75">
      <c r="A254" s="448">
        <v>42254</v>
      </c>
      <c r="B254" s="440">
        <v>42254</v>
      </c>
      <c r="C254" s="447">
        <v>1817.999</v>
      </c>
      <c r="D254" s="446"/>
      <c r="E254" s="447"/>
      <c r="F254" s="447"/>
    </row>
    <row r="255" spans="1:6" ht="12.75">
      <c r="A255" s="448">
        <v>42255</v>
      </c>
      <c r="B255" s="440">
        <v>42255</v>
      </c>
      <c r="C255" s="447">
        <v>1847</v>
      </c>
      <c r="D255" s="446"/>
      <c r="E255" s="447"/>
      <c r="F255" s="447"/>
    </row>
    <row r="256" spans="1:6" ht="12.75">
      <c r="A256" s="448">
        <v>42256</v>
      </c>
      <c r="B256" s="440">
        <v>42256</v>
      </c>
      <c r="C256" s="447">
        <v>1783</v>
      </c>
      <c r="D256" s="446"/>
      <c r="E256" s="447"/>
      <c r="F256" s="447"/>
    </row>
    <row r="257" spans="1:6" ht="12.75">
      <c r="A257" s="448">
        <v>42257</v>
      </c>
      <c r="B257" s="440">
        <v>42257</v>
      </c>
      <c r="C257" s="447">
        <v>1596</v>
      </c>
      <c r="D257" s="446"/>
      <c r="E257" s="447"/>
      <c r="F257" s="447"/>
    </row>
    <row r="258" spans="1:6" ht="12.75">
      <c r="A258" s="448">
        <v>42258</v>
      </c>
      <c r="B258" s="440">
        <v>42258</v>
      </c>
      <c r="C258" s="447">
        <v>1465</v>
      </c>
      <c r="D258" s="446"/>
      <c r="E258" s="447"/>
      <c r="F258" s="447"/>
    </row>
    <row r="259" spans="1:6" ht="12.75">
      <c r="A259" s="448">
        <v>42259</v>
      </c>
      <c r="B259" s="440">
        <v>42259</v>
      </c>
      <c r="C259" s="447">
        <v>1424</v>
      </c>
      <c r="D259" s="446"/>
      <c r="E259" s="447"/>
      <c r="F259" s="447"/>
    </row>
    <row r="260" spans="1:6" ht="12.75">
      <c r="A260" s="448">
        <v>42260</v>
      </c>
      <c r="B260" s="440">
        <v>42260</v>
      </c>
      <c r="C260" s="447">
        <v>1324</v>
      </c>
      <c r="D260" s="446"/>
      <c r="E260" s="447"/>
      <c r="F260" s="447"/>
    </row>
    <row r="261" spans="1:6" ht="12.75">
      <c r="A261" s="448">
        <v>42261</v>
      </c>
      <c r="B261" s="440">
        <v>42261</v>
      </c>
      <c r="C261" s="447">
        <v>1257</v>
      </c>
      <c r="D261" s="446"/>
      <c r="E261" s="447"/>
      <c r="F261" s="447"/>
    </row>
    <row r="262" spans="1:6" ht="12.75">
      <c r="A262" s="448">
        <v>42262</v>
      </c>
      <c r="B262" s="440">
        <v>42262</v>
      </c>
      <c r="C262" s="447">
        <v>1202</v>
      </c>
      <c r="D262" s="446"/>
      <c r="E262" s="447"/>
      <c r="F262" s="447"/>
    </row>
    <row r="263" spans="1:6" ht="12.75">
      <c r="A263" s="448">
        <v>42263</v>
      </c>
      <c r="B263" s="440">
        <v>42263</v>
      </c>
      <c r="C263" s="447">
        <v>1386</v>
      </c>
      <c r="D263" s="446"/>
      <c r="E263" s="447"/>
      <c r="F263" s="447"/>
    </row>
    <row r="264" spans="1:6" ht="12.75">
      <c r="A264" s="448">
        <v>42264</v>
      </c>
      <c r="B264" s="440">
        <v>42264</v>
      </c>
      <c r="C264" s="447">
        <v>1211</v>
      </c>
      <c r="D264" s="446"/>
      <c r="E264" s="447"/>
      <c r="F264" s="447"/>
    </row>
    <row r="265" spans="1:6" ht="12.75">
      <c r="A265" s="448">
        <v>42265</v>
      </c>
      <c r="B265" s="440">
        <v>42265</v>
      </c>
      <c r="C265" s="447">
        <v>1120.999</v>
      </c>
      <c r="D265" s="446"/>
      <c r="E265" s="447"/>
      <c r="F265" s="447"/>
    </row>
    <row r="266" spans="1:6" ht="12.75">
      <c r="A266" s="448">
        <v>42266</v>
      </c>
      <c r="B266" s="440">
        <v>42266</v>
      </c>
      <c r="C266" s="447">
        <v>1095.999</v>
      </c>
      <c r="D266" s="446"/>
      <c r="E266" s="447"/>
      <c r="F266" s="447"/>
    </row>
    <row r="267" spans="1:6" ht="12.75">
      <c r="A267" s="448">
        <v>42267</v>
      </c>
      <c r="B267" s="440">
        <v>42267</v>
      </c>
      <c r="C267" s="447">
        <v>1448</v>
      </c>
      <c r="D267" s="446"/>
      <c r="E267" s="447"/>
      <c r="F267" s="447"/>
    </row>
    <row r="268" spans="1:6" ht="12.75">
      <c r="A268" s="448">
        <v>42268</v>
      </c>
      <c r="B268" s="440">
        <v>42268</v>
      </c>
      <c r="C268" s="447">
        <v>1123</v>
      </c>
      <c r="D268" s="446"/>
      <c r="E268" s="447"/>
      <c r="F268" s="447"/>
    </row>
    <row r="269" spans="1:6" ht="12.75">
      <c r="A269" s="448">
        <v>42269</v>
      </c>
      <c r="B269" s="440">
        <v>42269</v>
      </c>
      <c r="C269" s="447">
        <v>1131</v>
      </c>
      <c r="D269" s="446"/>
      <c r="E269" s="447"/>
      <c r="F269" s="447"/>
    </row>
    <row r="270" spans="1:6" ht="12.75">
      <c r="A270" s="448">
        <v>42270</v>
      </c>
      <c r="B270" s="440">
        <v>42270</v>
      </c>
      <c r="C270" s="447">
        <v>1185.999</v>
      </c>
      <c r="D270" s="446"/>
      <c r="E270" s="447"/>
      <c r="F270" s="447"/>
    </row>
    <row r="271" spans="1:6" ht="12.75">
      <c r="A271" s="448">
        <v>42271</v>
      </c>
      <c r="B271" s="440">
        <v>42271</v>
      </c>
      <c r="C271" s="447">
        <v>1767</v>
      </c>
      <c r="D271" s="446"/>
      <c r="E271" s="447"/>
      <c r="F271" s="447"/>
    </row>
    <row r="272" spans="1:6" ht="12.75">
      <c r="A272" s="448">
        <v>42272</v>
      </c>
      <c r="B272" s="440">
        <v>42272</v>
      </c>
      <c r="C272" s="447">
        <v>1872</v>
      </c>
      <c r="D272" s="446"/>
      <c r="E272" s="447"/>
      <c r="F272" s="447"/>
    </row>
    <row r="273" spans="1:6" ht="12.75">
      <c r="A273" s="448">
        <v>42273</v>
      </c>
      <c r="B273" s="440">
        <v>42273</v>
      </c>
      <c r="C273" s="447">
        <v>1894</v>
      </c>
      <c r="D273" s="446"/>
      <c r="E273" s="447"/>
      <c r="F273" s="447"/>
    </row>
    <row r="274" spans="1:6" ht="12.75">
      <c r="A274" s="448">
        <v>42274</v>
      </c>
      <c r="B274" s="440">
        <v>42274</v>
      </c>
      <c r="C274" s="447">
        <v>925</v>
      </c>
      <c r="D274" s="446"/>
      <c r="E274" s="447"/>
      <c r="F274" s="447"/>
    </row>
    <row r="275" spans="1:6" ht="12.75">
      <c r="A275" s="448">
        <v>42275</v>
      </c>
      <c r="B275" s="440">
        <v>42275</v>
      </c>
      <c r="C275" s="447">
        <v>1857.999</v>
      </c>
      <c r="D275" s="446"/>
      <c r="E275" s="447"/>
      <c r="F275" s="447"/>
    </row>
    <row r="276" spans="1:6" ht="12.75">
      <c r="A276" s="448">
        <v>42276</v>
      </c>
      <c r="B276" s="440">
        <v>42276</v>
      </c>
      <c r="C276" s="447">
        <v>1785</v>
      </c>
      <c r="D276" s="446"/>
      <c r="E276" s="447"/>
      <c r="F276" s="447"/>
    </row>
    <row r="277" spans="1:6" ht="13.5" thickBot="1">
      <c r="A277" s="448">
        <v>42277</v>
      </c>
      <c r="B277" s="440">
        <v>42277</v>
      </c>
      <c r="C277" s="447">
        <v>1688</v>
      </c>
      <c r="D277" s="442">
        <f>SUM(C248:C277)</f>
        <v>44212.994</v>
      </c>
      <c r="E277" s="447"/>
      <c r="F277" s="447"/>
    </row>
    <row r="278" spans="1:6" ht="12.75">
      <c r="A278" s="444">
        <v>41913</v>
      </c>
      <c r="B278" s="433">
        <f>IF(A278&lt;&gt;"",A278,"")</f>
        <v>41913</v>
      </c>
      <c r="C278" s="445">
        <v>1569</v>
      </c>
      <c r="D278" s="446"/>
      <c r="E278" s="447"/>
      <c r="F278" s="447"/>
    </row>
    <row r="279" spans="1:6" ht="12.75">
      <c r="A279" s="448">
        <v>41914</v>
      </c>
      <c r="B279" s="440">
        <f>IF(A279&lt;&gt;"",A279,"")</f>
        <v>41914</v>
      </c>
      <c r="C279" s="447">
        <v>1449</v>
      </c>
      <c r="D279" s="446"/>
      <c r="E279" s="447"/>
      <c r="F279" s="447"/>
    </row>
    <row r="280" spans="1:6" ht="12.75">
      <c r="A280" s="448">
        <v>41915</v>
      </c>
      <c r="B280" s="440">
        <f aca="true" t="shared" si="0" ref="B280:B308">IF(A280&lt;&gt;"",A280,"")</f>
        <v>41915</v>
      </c>
      <c r="C280" s="447">
        <v>1556</v>
      </c>
      <c r="D280" s="446"/>
      <c r="E280" s="447"/>
      <c r="F280" s="447"/>
    </row>
    <row r="281" spans="1:6" ht="12.75">
      <c r="A281" s="448">
        <v>41916</v>
      </c>
      <c r="B281" s="440">
        <f t="shared" si="0"/>
        <v>41916</v>
      </c>
      <c r="C281" s="447">
        <v>1488.999</v>
      </c>
      <c r="D281" s="446"/>
      <c r="E281" s="447"/>
      <c r="F281" s="447"/>
    </row>
    <row r="282" spans="1:6" ht="12.75">
      <c r="A282" s="448">
        <v>41917</v>
      </c>
      <c r="B282" s="440">
        <f t="shared" si="0"/>
        <v>41917</v>
      </c>
      <c r="C282" s="447">
        <v>1622</v>
      </c>
      <c r="D282" s="446"/>
      <c r="E282" s="447"/>
      <c r="F282" s="447"/>
    </row>
    <row r="283" spans="1:6" ht="12.75">
      <c r="A283" s="448">
        <v>41918</v>
      </c>
      <c r="B283" s="440">
        <f t="shared" si="0"/>
        <v>41918</v>
      </c>
      <c r="C283" s="447">
        <v>1485</v>
      </c>
      <c r="D283" s="446"/>
      <c r="E283" s="447"/>
      <c r="F283" s="447"/>
    </row>
    <row r="284" spans="1:6" ht="12.75">
      <c r="A284" s="448">
        <v>41919</v>
      </c>
      <c r="B284" s="440">
        <f t="shared" si="0"/>
        <v>41919</v>
      </c>
      <c r="C284" s="447">
        <v>1848</v>
      </c>
      <c r="D284" s="446"/>
      <c r="E284" s="447"/>
      <c r="F284" s="447"/>
    </row>
    <row r="285" spans="1:6" ht="12.75">
      <c r="A285" s="448">
        <v>41920</v>
      </c>
      <c r="B285" s="440">
        <f t="shared" si="0"/>
        <v>41920</v>
      </c>
      <c r="C285" s="447">
        <v>1879</v>
      </c>
      <c r="D285" s="446"/>
      <c r="E285" s="447"/>
      <c r="F285" s="447"/>
    </row>
    <row r="286" spans="1:6" ht="12.75">
      <c r="A286" s="448">
        <v>41921</v>
      </c>
      <c r="B286" s="440">
        <f t="shared" si="0"/>
        <v>41921</v>
      </c>
      <c r="C286" s="447">
        <v>1857</v>
      </c>
      <c r="D286" s="446"/>
      <c r="E286" s="447"/>
      <c r="F286" s="447"/>
    </row>
    <row r="287" spans="1:6" ht="12.75">
      <c r="A287" s="448">
        <v>41922</v>
      </c>
      <c r="B287" s="440">
        <f t="shared" si="0"/>
        <v>41922</v>
      </c>
      <c r="C287" s="447">
        <v>1852.999</v>
      </c>
      <c r="D287" s="446"/>
      <c r="E287" s="447"/>
      <c r="F287" s="447"/>
    </row>
    <row r="288" spans="1:6" ht="12.75">
      <c r="A288" s="448">
        <v>41923</v>
      </c>
      <c r="B288" s="440">
        <f t="shared" si="0"/>
        <v>41923</v>
      </c>
      <c r="C288" s="447">
        <v>1886</v>
      </c>
      <c r="D288" s="446"/>
      <c r="E288" s="447"/>
      <c r="F288" s="447"/>
    </row>
    <row r="289" spans="1:6" ht="12.75">
      <c r="A289" s="448">
        <v>41924</v>
      </c>
      <c r="B289" s="440">
        <f t="shared" si="0"/>
        <v>41924</v>
      </c>
      <c r="C289" s="447">
        <v>1872.999</v>
      </c>
      <c r="D289" s="446"/>
      <c r="E289" s="447"/>
      <c r="F289" s="447"/>
    </row>
    <row r="290" spans="1:6" ht="12.75">
      <c r="A290" s="448">
        <v>41925</v>
      </c>
      <c r="B290" s="440">
        <f t="shared" si="0"/>
        <v>41925</v>
      </c>
      <c r="C290" s="447">
        <v>1823.999</v>
      </c>
      <c r="D290" s="446"/>
      <c r="E290" s="447"/>
      <c r="F290" s="447"/>
    </row>
    <row r="291" spans="1:6" ht="12.75">
      <c r="A291" s="448">
        <v>41926</v>
      </c>
      <c r="B291" s="440">
        <f t="shared" si="0"/>
        <v>41926</v>
      </c>
      <c r="C291" s="447">
        <v>1817</v>
      </c>
      <c r="D291" s="446"/>
      <c r="E291" s="447"/>
      <c r="F291" s="447"/>
    </row>
    <row r="292" spans="1:6" ht="12.75">
      <c r="A292" s="448">
        <v>41927</v>
      </c>
      <c r="B292" s="440">
        <f t="shared" si="0"/>
        <v>41927</v>
      </c>
      <c r="C292" s="447">
        <v>1847</v>
      </c>
      <c r="D292" s="446"/>
      <c r="E292" s="447"/>
      <c r="F292" s="447"/>
    </row>
    <row r="293" spans="1:6" ht="12.75">
      <c r="A293" s="448">
        <v>41928</v>
      </c>
      <c r="B293" s="440">
        <f t="shared" si="0"/>
        <v>41928</v>
      </c>
      <c r="C293" s="447">
        <v>1839.999</v>
      </c>
      <c r="D293" s="446"/>
      <c r="E293" s="447"/>
      <c r="F293" s="447"/>
    </row>
    <row r="294" spans="1:6" ht="12.75">
      <c r="A294" s="448">
        <v>41929</v>
      </c>
      <c r="B294" s="440">
        <f t="shared" si="0"/>
        <v>41929</v>
      </c>
      <c r="C294" s="447">
        <v>1807</v>
      </c>
      <c r="D294" s="446"/>
      <c r="E294" s="447"/>
      <c r="F294" s="447"/>
    </row>
    <row r="295" spans="1:6" ht="12.75">
      <c r="A295" s="448">
        <v>41930</v>
      </c>
      <c r="B295" s="440">
        <f t="shared" si="0"/>
        <v>41930</v>
      </c>
      <c r="C295" s="447">
        <v>1797.999</v>
      </c>
      <c r="D295" s="446"/>
      <c r="E295" s="447"/>
      <c r="F295" s="447"/>
    </row>
    <row r="296" spans="1:6" ht="12.75">
      <c r="A296" s="448">
        <v>41931</v>
      </c>
      <c r="B296" s="440">
        <f t="shared" si="0"/>
        <v>41931</v>
      </c>
      <c r="C296" s="447">
        <v>1817</v>
      </c>
      <c r="D296" s="446"/>
      <c r="E296" s="447"/>
      <c r="F296" s="447"/>
    </row>
    <row r="297" spans="1:6" ht="12.75">
      <c r="A297" s="448">
        <v>41932</v>
      </c>
      <c r="B297" s="440">
        <f t="shared" si="0"/>
        <v>41932</v>
      </c>
      <c r="C297" s="447">
        <v>1822</v>
      </c>
      <c r="D297" s="446"/>
      <c r="E297" s="447"/>
      <c r="F297" s="447"/>
    </row>
    <row r="298" spans="1:6" ht="12.75">
      <c r="A298" s="448">
        <v>41933</v>
      </c>
      <c r="B298" s="440">
        <f t="shared" si="0"/>
        <v>41933</v>
      </c>
      <c r="C298" s="447">
        <v>1790</v>
      </c>
      <c r="D298" s="446"/>
      <c r="E298" s="447"/>
      <c r="F298" s="447"/>
    </row>
    <row r="299" spans="1:6" ht="12.75">
      <c r="A299" s="448">
        <v>41934</v>
      </c>
      <c r="B299" s="440">
        <f t="shared" si="0"/>
        <v>41934</v>
      </c>
      <c r="C299" s="447">
        <v>1496</v>
      </c>
      <c r="D299" s="446"/>
      <c r="E299" s="447"/>
      <c r="F299" s="447"/>
    </row>
    <row r="300" spans="1:6" ht="12.75">
      <c r="A300" s="448">
        <v>41935</v>
      </c>
      <c r="B300" s="440">
        <f t="shared" si="0"/>
        <v>41935</v>
      </c>
      <c r="C300" s="447">
        <v>1652</v>
      </c>
      <c r="D300" s="446"/>
      <c r="E300" s="447"/>
      <c r="F300" s="447"/>
    </row>
    <row r="301" spans="1:6" ht="12.75">
      <c r="A301" s="448">
        <v>41936</v>
      </c>
      <c r="B301" s="440">
        <f t="shared" si="0"/>
        <v>41936</v>
      </c>
      <c r="C301" s="447">
        <v>1779</v>
      </c>
      <c r="D301" s="446"/>
      <c r="E301" s="447"/>
      <c r="F301" s="447"/>
    </row>
    <row r="302" spans="1:6" ht="12.75">
      <c r="A302" s="448">
        <v>41937</v>
      </c>
      <c r="B302" s="440">
        <f t="shared" si="0"/>
        <v>41937</v>
      </c>
      <c r="C302" s="447">
        <v>1901</v>
      </c>
      <c r="D302" s="446"/>
      <c r="E302" s="447"/>
      <c r="F302" s="447"/>
    </row>
    <row r="303" spans="1:6" ht="12.75">
      <c r="A303" s="448">
        <v>41938</v>
      </c>
      <c r="B303" s="440">
        <f t="shared" si="0"/>
        <v>41938</v>
      </c>
      <c r="C303" s="447">
        <v>1826</v>
      </c>
      <c r="D303" s="446"/>
      <c r="E303" s="447"/>
      <c r="F303" s="447"/>
    </row>
    <row r="304" spans="1:6" ht="12.75">
      <c r="A304" s="448">
        <v>41939</v>
      </c>
      <c r="B304" s="440">
        <f t="shared" si="0"/>
        <v>41939</v>
      </c>
      <c r="C304" s="447">
        <v>1574</v>
      </c>
      <c r="D304" s="446"/>
      <c r="E304" s="447"/>
      <c r="F304" s="447"/>
    </row>
    <row r="305" spans="1:6" ht="12.75">
      <c r="A305" s="448">
        <v>41940</v>
      </c>
      <c r="B305" s="440">
        <f t="shared" si="0"/>
        <v>41940</v>
      </c>
      <c r="C305" s="447">
        <v>1822.999</v>
      </c>
      <c r="D305" s="446"/>
      <c r="E305" s="447"/>
      <c r="F305" s="447"/>
    </row>
    <row r="306" spans="1:6" ht="12.75">
      <c r="A306" s="448">
        <v>41941</v>
      </c>
      <c r="B306" s="440">
        <f t="shared" si="0"/>
        <v>41941</v>
      </c>
      <c r="C306" s="447">
        <v>1519</v>
      </c>
      <c r="D306" s="446"/>
      <c r="E306" s="447"/>
      <c r="F306" s="447"/>
    </row>
    <row r="307" spans="1:6" ht="12.75">
      <c r="A307" s="448">
        <v>41942</v>
      </c>
      <c r="B307" s="440">
        <f t="shared" si="0"/>
        <v>41942</v>
      </c>
      <c r="C307" s="447">
        <v>1044</v>
      </c>
      <c r="D307" s="446"/>
      <c r="E307" s="447"/>
      <c r="F307" s="447"/>
    </row>
    <row r="308" spans="1:6" ht="13.5" thickBot="1">
      <c r="A308" s="448">
        <v>41943</v>
      </c>
      <c r="B308" s="440">
        <f t="shared" si="0"/>
        <v>41943</v>
      </c>
      <c r="C308" s="447">
        <v>1020</v>
      </c>
      <c r="D308" s="442">
        <f>SUM(C278:C308)</f>
        <v>52361.993</v>
      </c>
      <c r="E308" s="436"/>
      <c r="F308" s="447"/>
    </row>
    <row r="309" spans="1:6" ht="12.75">
      <c r="A309" s="444">
        <v>41944</v>
      </c>
      <c r="B309" s="433">
        <f>IF(A309&lt;&gt;"",A309,"")</f>
        <v>41944</v>
      </c>
      <c r="C309" s="434">
        <v>1076</v>
      </c>
      <c r="D309" s="435"/>
      <c r="E309" s="436"/>
      <c r="F309" s="447"/>
    </row>
    <row r="310" spans="1:6" ht="12.75">
      <c r="A310" s="448">
        <v>41945</v>
      </c>
      <c r="B310" s="440">
        <f>IF(A310&lt;&gt;"",A310,"")</f>
        <v>41945</v>
      </c>
      <c r="C310" s="441">
        <v>1146</v>
      </c>
      <c r="D310" s="435"/>
      <c r="E310" s="436"/>
      <c r="F310" s="447"/>
    </row>
    <row r="311" spans="1:6" ht="12.75">
      <c r="A311" s="448">
        <v>41946</v>
      </c>
      <c r="B311" s="440">
        <f aca="true" t="shared" si="1" ref="B311:B338">IF(A311&lt;&gt;"",A311,"")</f>
        <v>41946</v>
      </c>
      <c r="C311" s="441">
        <v>1109</v>
      </c>
      <c r="D311" s="435"/>
      <c r="E311" s="436"/>
      <c r="F311" s="447"/>
    </row>
    <row r="312" spans="1:6" ht="12.75">
      <c r="A312" s="448">
        <v>41947</v>
      </c>
      <c r="B312" s="440">
        <f t="shared" si="1"/>
        <v>41947</v>
      </c>
      <c r="C312" s="441">
        <v>1095</v>
      </c>
      <c r="D312" s="435"/>
      <c r="E312" s="436"/>
      <c r="F312" s="447"/>
    </row>
    <row r="313" spans="1:6" ht="12.75">
      <c r="A313" s="448">
        <v>41948</v>
      </c>
      <c r="B313" s="440">
        <f t="shared" si="1"/>
        <v>41948</v>
      </c>
      <c r="C313" s="441">
        <v>973</v>
      </c>
      <c r="D313" s="435"/>
      <c r="E313" s="436"/>
      <c r="F313" s="447"/>
    </row>
    <row r="314" spans="1:6" ht="12.75">
      <c r="A314" s="448">
        <v>41949</v>
      </c>
      <c r="B314" s="440">
        <f t="shared" si="1"/>
        <v>41949</v>
      </c>
      <c r="C314" s="441">
        <v>1029</v>
      </c>
      <c r="D314" s="435"/>
      <c r="E314" s="436"/>
      <c r="F314" s="447"/>
    </row>
    <row r="315" spans="1:6" ht="12.75">
      <c r="A315" s="448">
        <v>41950</v>
      </c>
      <c r="B315" s="440">
        <f t="shared" si="1"/>
        <v>41950</v>
      </c>
      <c r="C315" s="441">
        <v>1217</v>
      </c>
      <c r="D315" s="435"/>
      <c r="E315" s="436"/>
      <c r="F315" s="447"/>
    </row>
    <row r="316" spans="1:6" ht="12.75">
      <c r="A316" s="448">
        <v>41951</v>
      </c>
      <c r="B316" s="440">
        <f t="shared" si="1"/>
        <v>41951</v>
      </c>
      <c r="C316" s="441">
        <v>1448</v>
      </c>
      <c r="D316" s="435"/>
      <c r="E316" s="436"/>
      <c r="F316" s="447"/>
    </row>
    <row r="317" spans="1:6" ht="12.75">
      <c r="A317" s="448">
        <v>41952</v>
      </c>
      <c r="B317" s="440">
        <f t="shared" si="1"/>
        <v>41952</v>
      </c>
      <c r="C317" s="441">
        <v>1378.999</v>
      </c>
      <c r="D317" s="435"/>
      <c r="E317" s="436"/>
      <c r="F317" s="447"/>
    </row>
    <row r="318" spans="1:6" ht="12.75">
      <c r="A318" s="448">
        <v>41953</v>
      </c>
      <c r="B318" s="440">
        <f t="shared" si="1"/>
        <v>41953</v>
      </c>
      <c r="C318" s="441">
        <v>1364</v>
      </c>
      <c r="D318" s="435"/>
      <c r="E318" s="436"/>
      <c r="F318" s="447"/>
    </row>
    <row r="319" spans="1:6" ht="12.75">
      <c r="A319" s="448">
        <v>41954</v>
      </c>
      <c r="B319" s="440">
        <f t="shared" si="1"/>
        <v>41954</v>
      </c>
      <c r="C319" s="441">
        <v>1358</v>
      </c>
      <c r="D319" s="435"/>
      <c r="E319" s="436"/>
      <c r="F319" s="447"/>
    </row>
    <row r="320" spans="1:6" ht="12.75">
      <c r="A320" s="448">
        <v>41955</v>
      </c>
      <c r="B320" s="440">
        <f t="shared" si="1"/>
        <v>41955</v>
      </c>
      <c r="C320" s="441">
        <v>1366</v>
      </c>
      <c r="D320" s="435"/>
      <c r="E320" s="436"/>
      <c r="F320" s="447"/>
    </row>
    <row r="321" spans="1:6" ht="12.75">
      <c r="A321" s="448">
        <v>41956</v>
      </c>
      <c r="B321" s="440">
        <f t="shared" si="1"/>
        <v>41956</v>
      </c>
      <c r="C321" s="441">
        <v>1356</v>
      </c>
      <c r="D321" s="435"/>
      <c r="E321" s="436"/>
      <c r="F321" s="447"/>
    </row>
    <row r="322" spans="1:6" ht="12.75">
      <c r="A322" s="448">
        <v>41957</v>
      </c>
      <c r="B322" s="440">
        <f t="shared" si="1"/>
        <v>41957</v>
      </c>
      <c r="C322" s="441">
        <v>1310</v>
      </c>
      <c r="D322" s="435"/>
      <c r="E322" s="436"/>
      <c r="F322" s="447"/>
    </row>
    <row r="323" spans="1:6" ht="12.75">
      <c r="A323" s="448">
        <v>41958</v>
      </c>
      <c r="B323" s="440">
        <f t="shared" si="1"/>
        <v>41958</v>
      </c>
      <c r="C323" s="441">
        <v>1332</v>
      </c>
      <c r="D323" s="435"/>
      <c r="E323" s="436"/>
      <c r="F323" s="447"/>
    </row>
    <row r="324" spans="1:6" ht="12.75">
      <c r="A324" s="448">
        <v>41959</v>
      </c>
      <c r="B324" s="440">
        <f t="shared" si="1"/>
        <v>41959</v>
      </c>
      <c r="C324" s="441">
        <v>1302</v>
      </c>
      <c r="D324" s="435"/>
      <c r="E324" s="436"/>
      <c r="F324" s="447"/>
    </row>
    <row r="325" spans="1:6" ht="12.75">
      <c r="A325" s="448">
        <v>41960</v>
      </c>
      <c r="B325" s="440">
        <f t="shared" si="1"/>
        <v>41960</v>
      </c>
      <c r="C325" s="441">
        <v>1232</v>
      </c>
      <c r="D325" s="435"/>
      <c r="E325" s="436"/>
      <c r="F325" s="447"/>
    </row>
    <row r="326" spans="1:6" ht="12.75">
      <c r="A326" s="448">
        <v>41961</v>
      </c>
      <c r="B326" s="440">
        <f t="shared" si="1"/>
        <v>41961</v>
      </c>
      <c r="C326" s="441">
        <v>1182</v>
      </c>
      <c r="D326" s="435"/>
      <c r="E326" s="436"/>
      <c r="F326" s="447"/>
    </row>
    <row r="327" spans="1:6" ht="12.75">
      <c r="A327" s="448">
        <v>41962</v>
      </c>
      <c r="B327" s="440">
        <f t="shared" si="1"/>
        <v>41962</v>
      </c>
      <c r="C327" s="441">
        <v>1205.999</v>
      </c>
      <c r="D327" s="435"/>
      <c r="E327" s="436"/>
      <c r="F327" s="447"/>
    </row>
    <row r="328" spans="1:6" ht="12.75">
      <c r="A328" s="448">
        <v>41963</v>
      </c>
      <c r="B328" s="440">
        <f t="shared" si="1"/>
        <v>41963</v>
      </c>
      <c r="C328" s="441">
        <v>1163</v>
      </c>
      <c r="D328" s="435"/>
      <c r="E328" s="436"/>
      <c r="F328" s="447"/>
    </row>
    <row r="329" spans="1:6" ht="12.75">
      <c r="A329" s="448">
        <v>41964</v>
      </c>
      <c r="B329" s="440">
        <f t="shared" si="1"/>
        <v>41964</v>
      </c>
      <c r="C329" s="441">
        <v>1677</v>
      </c>
      <c r="D329" s="435"/>
      <c r="E329" s="436"/>
      <c r="F329" s="447"/>
    </row>
    <row r="330" spans="1:6" ht="12.75">
      <c r="A330" s="448">
        <v>41965</v>
      </c>
      <c r="B330" s="440">
        <f t="shared" si="1"/>
        <v>41965</v>
      </c>
      <c r="C330" s="441">
        <v>1886</v>
      </c>
      <c r="D330" s="435"/>
      <c r="E330" s="436"/>
      <c r="F330" s="447"/>
    </row>
    <row r="331" spans="1:6" ht="12.75">
      <c r="A331" s="448">
        <v>41966</v>
      </c>
      <c r="B331" s="440">
        <f t="shared" si="1"/>
        <v>41966</v>
      </c>
      <c r="C331" s="441">
        <v>1895.999</v>
      </c>
      <c r="D331" s="435"/>
      <c r="E331" s="436"/>
      <c r="F331" s="447"/>
    </row>
    <row r="332" spans="1:6" ht="12.75">
      <c r="A332" s="448">
        <v>41967</v>
      </c>
      <c r="B332" s="440">
        <f t="shared" si="1"/>
        <v>41967</v>
      </c>
      <c r="C332" s="441">
        <v>1891</v>
      </c>
      <c r="D332" s="435"/>
      <c r="E332" s="436"/>
      <c r="F332" s="447"/>
    </row>
    <row r="333" spans="1:6" ht="12.75">
      <c r="A333" s="448">
        <v>41968</v>
      </c>
      <c r="B333" s="440">
        <f t="shared" si="1"/>
        <v>41968</v>
      </c>
      <c r="C333" s="441">
        <v>1875.999</v>
      </c>
      <c r="D333" s="435"/>
      <c r="E333" s="436"/>
      <c r="F333" s="447"/>
    </row>
    <row r="334" spans="1:6" ht="12.75">
      <c r="A334" s="448">
        <v>41969</v>
      </c>
      <c r="B334" s="440">
        <f t="shared" si="1"/>
        <v>41969</v>
      </c>
      <c r="C334" s="441">
        <v>1871.999</v>
      </c>
      <c r="D334" s="435"/>
      <c r="E334" s="436"/>
      <c r="F334" s="447"/>
    </row>
    <row r="335" spans="1:6" ht="12.75">
      <c r="A335" s="448">
        <v>41970</v>
      </c>
      <c r="B335" s="440">
        <f t="shared" si="1"/>
        <v>41970</v>
      </c>
      <c r="C335" s="441">
        <v>1782</v>
      </c>
      <c r="D335" s="435"/>
      <c r="E335" s="436"/>
      <c r="F335" s="447"/>
    </row>
    <row r="336" spans="1:6" ht="12.75">
      <c r="A336" s="448">
        <v>41971</v>
      </c>
      <c r="B336" s="440">
        <f t="shared" si="1"/>
        <v>41971</v>
      </c>
      <c r="C336" s="441">
        <v>1817.999</v>
      </c>
      <c r="D336" s="435"/>
      <c r="E336" s="436"/>
      <c r="F336" s="447"/>
    </row>
    <row r="337" spans="1:6" ht="12.75">
      <c r="A337" s="448">
        <v>41972</v>
      </c>
      <c r="B337" s="440">
        <f t="shared" si="1"/>
        <v>41972</v>
      </c>
      <c r="C337" s="441">
        <v>1747</v>
      </c>
      <c r="D337" s="435"/>
      <c r="E337" s="436"/>
      <c r="F337" s="447"/>
    </row>
    <row r="338" spans="1:6" ht="13.5" thickBot="1">
      <c r="A338" s="448">
        <v>41973</v>
      </c>
      <c r="B338" s="440">
        <f t="shared" si="1"/>
        <v>41973</v>
      </c>
      <c r="C338" s="441">
        <v>1764</v>
      </c>
      <c r="D338" s="442">
        <f>SUM(C309:C338)</f>
        <v>42851.994000000006</v>
      </c>
      <c r="E338" s="436"/>
      <c r="F338" s="447"/>
    </row>
    <row r="339" spans="1:6" ht="12.75">
      <c r="A339" s="444">
        <v>41974</v>
      </c>
      <c r="B339" s="433">
        <f>IF(A339&lt;&gt;"",A339,"")</f>
        <v>41974</v>
      </c>
      <c r="C339" s="445">
        <v>1603</v>
      </c>
      <c r="D339" s="446"/>
      <c r="E339" s="447"/>
      <c r="F339" s="447"/>
    </row>
    <row r="340" spans="1:6" ht="12.75">
      <c r="A340" s="448">
        <v>41975</v>
      </c>
      <c r="B340" s="440">
        <f>IF(A340&lt;&gt;"",A340,"")</f>
        <v>41975</v>
      </c>
      <c r="C340" s="447">
        <v>1346</v>
      </c>
      <c r="D340" s="446"/>
      <c r="E340" s="447"/>
      <c r="F340" s="447"/>
    </row>
    <row r="341" spans="1:6" ht="12.75">
      <c r="A341" s="448">
        <v>41976</v>
      </c>
      <c r="B341" s="440">
        <f aca="true" t="shared" si="2" ref="B341:B369">IF(A341&lt;&gt;"",A341,"")</f>
        <v>41976</v>
      </c>
      <c r="C341" s="447">
        <v>1313</v>
      </c>
      <c r="D341" s="446"/>
      <c r="E341" s="447"/>
      <c r="F341" s="447"/>
    </row>
    <row r="342" spans="1:6" ht="12.75">
      <c r="A342" s="448">
        <v>41977</v>
      </c>
      <c r="B342" s="440">
        <f t="shared" si="2"/>
        <v>41977</v>
      </c>
      <c r="C342" s="447">
        <v>1042</v>
      </c>
      <c r="D342" s="446"/>
      <c r="E342" s="447"/>
      <c r="F342" s="447"/>
    </row>
    <row r="343" spans="1:6" ht="12.75">
      <c r="A343" s="448">
        <v>41978</v>
      </c>
      <c r="B343" s="440">
        <f t="shared" si="2"/>
        <v>41978</v>
      </c>
      <c r="C343" s="447">
        <v>1199</v>
      </c>
      <c r="D343" s="446"/>
      <c r="E343" s="447"/>
      <c r="F343" s="447"/>
    </row>
    <row r="344" spans="1:6" ht="12.75">
      <c r="A344" s="448">
        <v>41979</v>
      </c>
      <c r="B344" s="440">
        <f t="shared" si="2"/>
        <v>41979</v>
      </c>
      <c r="C344" s="447">
        <v>1248</v>
      </c>
      <c r="D344" s="446"/>
      <c r="E344" s="447"/>
      <c r="F344" s="447"/>
    </row>
    <row r="345" spans="1:6" ht="12.75">
      <c r="A345" s="448">
        <v>41980</v>
      </c>
      <c r="B345" s="440">
        <f t="shared" si="2"/>
        <v>41980</v>
      </c>
      <c r="C345" s="447">
        <v>1228</v>
      </c>
      <c r="D345" s="446"/>
      <c r="E345" s="447"/>
      <c r="F345" s="447"/>
    </row>
    <row r="346" spans="1:6" ht="12.75">
      <c r="A346" s="448">
        <v>41981</v>
      </c>
      <c r="B346" s="440">
        <f t="shared" si="2"/>
        <v>41981</v>
      </c>
      <c r="C346" s="447">
        <v>1225</v>
      </c>
      <c r="D346" s="446"/>
      <c r="E346" s="447"/>
      <c r="F346" s="447"/>
    </row>
    <row r="347" spans="1:6" ht="12.75">
      <c r="A347" s="448">
        <v>41982</v>
      </c>
      <c r="B347" s="440">
        <f t="shared" si="2"/>
        <v>41982</v>
      </c>
      <c r="C347" s="447">
        <v>1262</v>
      </c>
      <c r="D347" s="446"/>
      <c r="E347" s="447"/>
      <c r="F347" s="447"/>
    </row>
    <row r="348" spans="1:6" ht="12.75">
      <c r="A348" s="448">
        <v>41983</v>
      </c>
      <c r="B348" s="440">
        <f t="shared" si="2"/>
        <v>41983</v>
      </c>
      <c r="C348" s="447">
        <v>1174.999</v>
      </c>
      <c r="D348" s="446"/>
      <c r="E348" s="447"/>
      <c r="F348" s="447"/>
    </row>
    <row r="349" spans="1:6" ht="12.75">
      <c r="A349" s="448">
        <v>41984</v>
      </c>
      <c r="B349" s="440">
        <f t="shared" si="2"/>
        <v>41984</v>
      </c>
      <c r="C349" s="447">
        <v>1175</v>
      </c>
      <c r="D349" s="446"/>
      <c r="E349" s="447"/>
      <c r="F349" s="447"/>
    </row>
    <row r="350" spans="1:6" ht="12.75">
      <c r="A350" s="448">
        <v>41985</v>
      </c>
      <c r="B350" s="440">
        <f t="shared" si="2"/>
        <v>41985</v>
      </c>
      <c r="C350" s="447">
        <v>1127</v>
      </c>
      <c r="D350" s="446"/>
      <c r="E350" s="447"/>
      <c r="F350" s="447"/>
    </row>
    <row r="351" spans="1:6" ht="12.75">
      <c r="A351" s="448">
        <v>41986</v>
      </c>
      <c r="B351" s="440">
        <f t="shared" si="2"/>
        <v>41986</v>
      </c>
      <c r="C351" s="447">
        <v>777</v>
      </c>
      <c r="D351" s="446"/>
      <c r="E351" s="447"/>
      <c r="F351" s="447"/>
    </row>
    <row r="352" spans="1:6" ht="12.75">
      <c r="A352" s="448">
        <v>41987</v>
      </c>
      <c r="B352" s="440">
        <f t="shared" si="2"/>
        <v>41987</v>
      </c>
      <c r="C352" s="447">
        <v>1114</v>
      </c>
      <c r="D352" s="446"/>
      <c r="E352" s="447"/>
      <c r="F352" s="447"/>
    </row>
    <row r="353" spans="1:6" ht="12.75">
      <c r="A353" s="448">
        <v>41988</v>
      </c>
      <c r="B353" s="440">
        <f t="shared" si="2"/>
        <v>41988</v>
      </c>
      <c r="C353" s="447">
        <v>1025.999</v>
      </c>
      <c r="D353" s="446"/>
      <c r="E353" s="447"/>
      <c r="F353" s="447"/>
    </row>
    <row r="354" spans="1:6" ht="12.75">
      <c r="A354" s="448">
        <v>41989</v>
      </c>
      <c r="B354" s="440">
        <f t="shared" si="2"/>
        <v>41989</v>
      </c>
      <c r="C354" s="447">
        <v>998.999</v>
      </c>
      <c r="D354" s="446"/>
      <c r="E354" s="447"/>
      <c r="F354" s="447"/>
    </row>
    <row r="355" spans="1:6" ht="12.75">
      <c r="A355" s="448">
        <v>41990</v>
      </c>
      <c r="B355" s="440">
        <f t="shared" si="2"/>
        <v>41990</v>
      </c>
      <c r="C355" s="447">
        <v>1008</v>
      </c>
      <c r="D355" s="446"/>
      <c r="E355" s="447"/>
      <c r="F355" s="447"/>
    </row>
    <row r="356" spans="1:6" ht="12.75">
      <c r="A356" s="448">
        <v>41991</v>
      </c>
      <c r="B356" s="440">
        <f t="shared" si="2"/>
        <v>41991</v>
      </c>
      <c r="C356" s="447">
        <v>1031</v>
      </c>
      <c r="D356" s="446"/>
      <c r="E356" s="447"/>
      <c r="F356" s="447"/>
    </row>
    <row r="357" spans="1:6" ht="12.75">
      <c r="A357" s="448">
        <v>41992</v>
      </c>
      <c r="B357" s="440">
        <f t="shared" si="2"/>
        <v>41992</v>
      </c>
      <c r="C357" s="447">
        <v>1039</v>
      </c>
      <c r="D357" s="446"/>
      <c r="E357" s="447"/>
      <c r="F357" s="447"/>
    </row>
    <row r="358" spans="1:6" ht="12.75">
      <c r="A358" s="448">
        <v>41993</v>
      </c>
      <c r="B358" s="440">
        <f t="shared" si="2"/>
        <v>41993</v>
      </c>
      <c r="C358" s="447">
        <v>1062</v>
      </c>
      <c r="D358" s="446"/>
      <c r="E358" s="447"/>
      <c r="F358" s="447"/>
    </row>
    <row r="359" spans="1:6" ht="12.75">
      <c r="A359" s="448">
        <v>41994</v>
      </c>
      <c r="B359" s="440">
        <f t="shared" si="2"/>
        <v>41994</v>
      </c>
      <c r="C359" s="447">
        <v>1070</v>
      </c>
      <c r="D359" s="446"/>
      <c r="E359" s="447"/>
      <c r="F359" s="447"/>
    </row>
    <row r="360" spans="1:6" ht="12.75">
      <c r="A360" s="448">
        <v>41995</v>
      </c>
      <c r="B360" s="440">
        <f t="shared" si="2"/>
        <v>41995</v>
      </c>
      <c r="C360" s="447">
        <v>1044</v>
      </c>
      <c r="D360" s="446"/>
      <c r="E360" s="447"/>
      <c r="F360" s="447"/>
    </row>
    <row r="361" spans="1:6" ht="12.75">
      <c r="A361" s="448">
        <v>41996</v>
      </c>
      <c r="B361" s="440">
        <f t="shared" si="2"/>
        <v>41996</v>
      </c>
      <c r="C361" s="447">
        <v>1030</v>
      </c>
      <c r="D361" s="446"/>
      <c r="E361" s="447"/>
      <c r="F361" s="447"/>
    </row>
    <row r="362" spans="1:6" ht="12.75">
      <c r="A362" s="448">
        <v>41997</v>
      </c>
      <c r="B362" s="440">
        <f t="shared" si="2"/>
        <v>41997</v>
      </c>
      <c r="C362" s="447">
        <v>1061</v>
      </c>
      <c r="D362" s="446"/>
      <c r="E362" s="447"/>
      <c r="F362" s="447"/>
    </row>
    <row r="363" spans="1:6" ht="12.75">
      <c r="A363" s="448">
        <v>41998</v>
      </c>
      <c r="B363" s="440">
        <f t="shared" si="2"/>
        <v>41998</v>
      </c>
      <c r="C363" s="447">
        <v>1049</v>
      </c>
      <c r="D363" s="446"/>
      <c r="E363" s="447"/>
      <c r="F363" s="447"/>
    </row>
    <row r="364" spans="1:6" ht="12.75">
      <c r="A364" s="448">
        <v>41999</v>
      </c>
      <c r="B364" s="440">
        <f t="shared" si="2"/>
        <v>41999</v>
      </c>
      <c r="C364" s="447">
        <v>1013</v>
      </c>
      <c r="D364" s="446"/>
      <c r="E364" s="447"/>
      <c r="F364" s="447"/>
    </row>
    <row r="365" spans="1:6" ht="12.75">
      <c r="A365" s="448">
        <v>42000</v>
      </c>
      <c r="B365" s="440">
        <f t="shared" si="2"/>
        <v>42000</v>
      </c>
      <c r="C365" s="447">
        <v>1049</v>
      </c>
      <c r="D365" s="446"/>
      <c r="E365" s="447"/>
      <c r="F365" s="447"/>
    </row>
    <row r="366" spans="1:6" ht="12.75">
      <c r="A366" s="448">
        <v>42001</v>
      </c>
      <c r="B366" s="440">
        <f t="shared" si="2"/>
        <v>42001</v>
      </c>
      <c r="C366" s="447">
        <v>1020</v>
      </c>
      <c r="D366" s="446"/>
      <c r="E366" s="447"/>
      <c r="F366" s="447"/>
    </row>
    <row r="367" spans="1:6" ht="12.75">
      <c r="A367" s="448">
        <v>42002</v>
      </c>
      <c r="B367" s="440">
        <f t="shared" si="2"/>
        <v>42002</v>
      </c>
      <c r="C367" s="447">
        <v>992</v>
      </c>
      <c r="D367" s="446"/>
      <c r="E367" s="447"/>
      <c r="F367" s="447"/>
    </row>
    <row r="368" spans="1:6" ht="12.75">
      <c r="A368" s="448">
        <v>42003</v>
      </c>
      <c r="B368" s="440">
        <f t="shared" si="2"/>
        <v>42003</v>
      </c>
      <c r="C368" s="447">
        <v>983</v>
      </c>
      <c r="D368" s="446"/>
      <c r="E368" s="447"/>
      <c r="F368" s="447"/>
    </row>
    <row r="369" spans="1:6" ht="13.5" thickBot="1">
      <c r="A369" s="453">
        <v>42004</v>
      </c>
      <c r="B369" s="454">
        <f t="shared" si="2"/>
        <v>42004</v>
      </c>
      <c r="C369" s="455">
        <v>1031</v>
      </c>
      <c r="D369" s="442">
        <f>SUM(C339:C369)</f>
        <v>34340.997</v>
      </c>
      <c r="E369" s="436"/>
      <c r="F369" s="447"/>
    </row>
    <row r="371" ht="12.75">
      <c r="C371" s="457"/>
    </row>
    <row r="373" spans="3:4" ht="12.75">
      <c r="C373" s="457">
        <f>SUM(C4:C372)</f>
        <v>565432.9290000002</v>
      </c>
      <c r="D373" s="457">
        <f>SUM(D4:D372)</f>
        <v>565429.929</v>
      </c>
    </row>
  </sheetData>
  <sheetProtection/>
  <mergeCells count="3">
    <mergeCell ref="A2:B2"/>
    <mergeCell ref="A3:B3"/>
    <mergeCell ref="A4:B4"/>
  </mergeCells>
  <printOptions/>
  <pageMargins left="0.5511811023622047" right="0.5511811023622047" top="0.984251968503937" bottom="0.984251968503937" header="0" footer="0"/>
  <pageSetup horizontalDpi="600" verticalDpi="600" orientation="portrait" paperSize="9" scale="90" r:id="rId2"/>
  <headerFooter alignWithMargins="0">
    <oddHeader>&amp;LPoročilo o obratovalnem monitoringu odpadnih vod</oddHeader>
    <oddFooter>&amp;L&amp;F&amp;CStran &amp;P</oddFooter>
  </headerFooter>
  <drawing r:id="rId1"/>
</worksheet>
</file>

<file path=xl/worksheets/sheet14.xml><?xml version="1.0" encoding="utf-8"?>
<worksheet xmlns="http://schemas.openxmlformats.org/spreadsheetml/2006/main" xmlns:r="http://schemas.openxmlformats.org/officeDocument/2006/relationships">
  <sheetPr codeName="List7"/>
  <dimension ref="A2:A2"/>
  <sheetViews>
    <sheetView zoomScalePageLayoutView="0" workbookViewId="0" topLeftCell="A1">
      <selection activeCell="C14" sqref="C14"/>
    </sheetView>
  </sheetViews>
  <sheetFormatPr defaultColWidth="9.00390625" defaultRowHeight="12.75"/>
  <sheetData>
    <row r="2" ht="12.75">
      <c r="A2" s="56" t="s">
        <v>1342</v>
      </c>
    </row>
  </sheetData>
  <sheetProtection/>
  <printOptions/>
  <pageMargins left="0.7086614173228347" right="0.7086614173228347" top="0.7480314960629921" bottom="0.7480314960629921" header="0.31496062992125984" footer="0.31496062992125984"/>
  <pageSetup orientation="portrait" paperSize="9" r:id="rId1"/>
  <headerFooter>
    <oddHeader>&amp;LPoročilo o obratovalnem monitoringu odpadnih vod</oddHeader>
    <oddFooter>&amp;L&amp;F&amp;CStran &amp;P</oddFooter>
  </headerFooter>
</worksheet>
</file>

<file path=xl/worksheets/sheet15.xml><?xml version="1.0" encoding="utf-8"?>
<worksheet xmlns="http://schemas.openxmlformats.org/spreadsheetml/2006/main" xmlns:r="http://schemas.openxmlformats.org/officeDocument/2006/relationships">
  <sheetPr codeName="List19">
    <tabColor indexed="43"/>
  </sheetPr>
  <dimension ref="A1:B439"/>
  <sheetViews>
    <sheetView zoomScalePageLayoutView="0" workbookViewId="0" topLeftCell="A1">
      <selection activeCell="I22" sqref="I22"/>
    </sheetView>
  </sheetViews>
  <sheetFormatPr defaultColWidth="9.00390625" defaultRowHeight="12.75"/>
  <cols>
    <col min="1" max="1" width="32.375" style="290" customWidth="1"/>
    <col min="2" max="2" width="9.875" style="290" customWidth="1"/>
    <col min="3" max="16384" width="9.125" style="290" customWidth="1"/>
  </cols>
  <sheetData>
    <row r="1" ht="15">
      <c r="A1" s="289" t="s">
        <v>560</v>
      </c>
    </row>
    <row r="2" ht="15">
      <c r="A2" s="291"/>
    </row>
    <row r="3" ht="15">
      <c r="A3" s="292" t="s">
        <v>561</v>
      </c>
    </row>
    <row r="4" spans="1:2" ht="15">
      <c r="A4" s="292" t="s">
        <v>562</v>
      </c>
      <c r="B4" s="293"/>
    </row>
    <row r="5" spans="1:2" ht="15">
      <c r="A5" s="292" t="s">
        <v>563</v>
      </c>
      <c r="B5" s="293"/>
    </row>
    <row r="6" spans="1:2" ht="15">
      <c r="A6" s="292" t="s">
        <v>564</v>
      </c>
      <c r="B6" s="293"/>
    </row>
    <row r="7" spans="1:2" ht="15">
      <c r="A7" s="292" t="s">
        <v>565</v>
      </c>
      <c r="B7" s="293"/>
    </row>
    <row r="8" spans="1:2" ht="15">
      <c r="A8" s="292" t="s">
        <v>566</v>
      </c>
      <c r="B8" s="293"/>
    </row>
    <row r="9" spans="1:2" ht="15">
      <c r="A9" s="292" t="s">
        <v>567</v>
      </c>
      <c r="B9" s="293"/>
    </row>
    <row r="10" spans="1:2" ht="15">
      <c r="A10" s="292" t="s">
        <v>568</v>
      </c>
      <c r="B10" s="293"/>
    </row>
    <row r="11" spans="1:2" ht="15">
      <c r="A11" s="292" t="s">
        <v>569</v>
      </c>
      <c r="B11" s="293"/>
    </row>
    <row r="12" spans="1:2" ht="15">
      <c r="A12" s="292" t="s">
        <v>570</v>
      </c>
      <c r="B12" s="293"/>
    </row>
    <row r="13" spans="1:2" ht="15">
      <c r="A13" s="292" t="s">
        <v>571</v>
      </c>
      <c r="B13" s="293"/>
    </row>
    <row r="14" spans="1:2" ht="15">
      <c r="A14" s="292" t="s">
        <v>572</v>
      </c>
      <c r="B14" s="293"/>
    </row>
    <row r="15" spans="1:2" ht="15">
      <c r="A15" s="292" t="s">
        <v>573</v>
      </c>
      <c r="B15" s="293"/>
    </row>
    <row r="16" spans="1:2" ht="15">
      <c r="A16" s="292" t="s">
        <v>574</v>
      </c>
      <c r="B16" s="293"/>
    </row>
    <row r="17" spans="1:2" ht="15">
      <c r="A17" s="292" t="s">
        <v>575</v>
      </c>
      <c r="B17" s="293"/>
    </row>
    <row r="18" spans="1:2" ht="15">
      <c r="A18" s="292" t="s">
        <v>576</v>
      </c>
      <c r="B18" s="293"/>
    </row>
    <row r="19" spans="1:2" ht="15">
      <c r="A19" s="292" t="s">
        <v>577</v>
      </c>
      <c r="B19" s="293"/>
    </row>
    <row r="20" spans="1:2" ht="15">
      <c r="A20" s="292" t="s">
        <v>578</v>
      </c>
      <c r="B20" s="293"/>
    </row>
    <row r="21" spans="1:2" ht="15">
      <c r="A21" s="292" t="s">
        <v>579</v>
      </c>
      <c r="B21" s="293"/>
    </row>
    <row r="22" spans="1:2" ht="15">
      <c r="A22" s="292" t="s">
        <v>580</v>
      </c>
      <c r="B22" s="293"/>
    </row>
    <row r="23" spans="1:2" ht="15">
      <c r="A23" s="292" t="s">
        <v>581</v>
      </c>
      <c r="B23" s="293"/>
    </row>
    <row r="24" spans="1:2" ht="15">
      <c r="A24" s="292" t="s">
        <v>582</v>
      </c>
      <c r="B24" s="293"/>
    </row>
    <row r="25" spans="1:2" ht="15">
      <c r="A25" s="292" t="s">
        <v>583</v>
      </c>
      <c r="B25" s="293"/>
    </row>
    <row r="26" spans="1:2" ht="15">
      <c r="A26" s="292" t="s">
        <v>584</v>
      </c>
      <c r="B26" s="293"/>
    </row>
    <row r="27" spans="1:2" ht="15">
      <c r="A27" s="292" t="s">
        <v>585</v>
      </c>
      <c r="B27" s="293"/>
    </row>
    <row r="28" spans="1:2" ht="15">
      <c r="A28" s="292" t="s">
        <v>586</v>
      </c>
      <c r="B28" s="293"/>
    </row>
    <row r="29" spans="1:2" ht="15">
      <c r="A29" s="292" t="s">
        <v>587</v>
      </c>
      <c r="B29" s="293"/>
    </row>
    <row r="30" spans="1:2" ht="15">
      <c r="A30" s="292" t="s">
        <v>588</v>
      </c>
      <c r="B30" s="293"/>
    </row>
    <row r="31" spans="1:2" ht="15">
      <c r="A31" s="292" t="s">
        <v>589</v>
      </c>
      <c r="B31" s="293"/>
    </row>
    <row r="32" spans="1:2" ht="15">
      <c r="A32" s="292" t="s">
        <v>590</v>
      </c>
      <c r="B32" s="293"/>
    </row>
    <row r="33" spans="1:2" ht="15">
      <c r="A33" s="292" t="s">
        <v>591</v>
      </c>
      <c r="B33" s="293"/>
    </row>
    <row r="34" spans="1:2" ht="15">
      <c r="A34" s="292" t="s">
        <v>592</v>
      </c>
      <c r="B34" s="293"/>
    </row>
    <row r="35" spans="1:2" ht="15">
      <c r="A35" s="292" t="s">
        <v>593</v>
      </c>
      <c r="B35" s="293"/>
    </row>
    <row r="36" spans="1:2" ht="15">
      <c r="A36" s="292" t="s">
        <v>594</v>
      </c>
      <c r="B36" s="293"/>
    </row>
    <row r="37" spans="1:2" ht="15">
      <c r="A37" s="292" t="s">
        <v>595</v>
      </c>
      <c r="B37" s="293"/>
    </row>
    <row r="38" spans="1:2" ht="15">
      <c r="A38" s="292" t="s">
        <v>596</v>
      </c>
      <c r="B38" s="293"/>
    </row>
    <row r="39" spans="1:2" ht="15">
      <c r="A39" s="292" t="s">
        <v>597</v>
      </c>
      <c r="B39" s="293"/>
    </row>
    <row r="40" spans="1:2" ht="15">
      <c r="A40" s="292" t="s">
        <v>598</v>
      </c>
      <c r="B40" s="293"/>
    </row>
    <row r="41" spans="1:2" ht="15">
      <c r="A41" s="292" t="s">
        <v>599</v>
      </c>
      <c r="B41" s="293"/>
    </row>
    <row r="42" spans="1:2" ht="15">
      <c r="A42" s="292" t="s">
        <v>600</v>
      </c>
      <c r="B42" s="293"/>
    </row>
    <row r="43" spans="1:2" ht="15">
      <c r="A43" s="292" t="s">
        <v>601</v>
      </c>
      <c r="B43" s="293"/>
    </row>
    <row r="44" spans="1:2" ht="15">
      <c r="A44" s="292" t="s">
        <v>602</v>
      </c>
      <c r="B44" s="293"/>
    </row>
    <row r="45" spans="1:2" ht="15">
      <c r="A45" s="292" t="s">
        <v>603</v>
      </c>
      <c r="B45" s="293"/>
    </row>
    <row r="46" spans="1:2" ht="15">
      <c r="A46" s="292" t="s">
        <v>604</v>
      </c>
      <c r="B46" s="293"/>
    </row>
    <row r="47" spans="1:2" ht="15">
      <c r="A47" s="292" t="s">
        <v>605</v>
      </c>
      <c r="B47" s="293"/>
    </row>
    <row r="48" spans="1:2" ht="15">
      <c r="A48" s="292" t="s">
        <v>606</v>
      </c>
      <c r="B48" s="293"/>
    </row>
    <row r="49" spans="1:2" ht="15">
      <c r="A49" s="292" t="s">
        <v>607</v>
      </c>
      <c r="B49" s="293"/>
    </row>
    <row r="50" spans="1:2" ht="15">
      <c r="A50" s="292" t="s">
        <v>608</v>
      </c>
      <c r="B50" s="293"/>
    </row>
    <row r="51" spans="1:2" ht="15">
      <c r="A51" s="292" t="s">
        <v>609</v>
      </c>
      <c r="B51" s="293"/>
    </row>
    <row r="52" spans="1:2" ht="15">
      <c r="A52" s="292" t="s">
        <v>610</v>
      </c>
      <c r="B52" s="293"/>
    </row>
    <row r="53" spans="1:2" ht="15">
      <c r="A53" s="292" t="s">
        <v>611</v>
      </c>
      <c r="B53" s="293"/>
    </row>
    <row r="54" spans="1:2" ht="15">
      <c r="A54" s="292" t="s">
        <v>612</v>
      </c>
      <c r="B54" s="293"/>
    </row>
    <row r="55" spans="1:2" ht="15">
      <c r="A55" s="292" t="s">
        <v>613</v>
      </c>
      <c r="B55" s="293"/>
    </row>
    <row r="56" spans="1:2" ht="15">
      <c r="A56" s="292" t="s">
        <v>614</v>
      </c>
      <c r="B56" s="293"/>
    </row>
    <row r="57" spans="1:2" ht="15">
      <c r="A57" s="292" t="s">
        <v>615</v>
      </c>
      <c r="B57" s="293"/>
    </row>
    <row r="58" spans="1:2" ht="15">
      <c r="A58" s="292" t="s">
        <v>616</v>
      </c>
      <c r="B58" s="293"/>
    </row>
    <row r="59" spans="1:2" ht="15">
      <c r="A59" s="292" t="s">
        <v>617</v>
      </c>
      <c r="B59" s="293"/>
    </row>
    <row r="60" spans="1:2" ht="15">
      <c r="A60" s="292" t="s">
        <v>618</v>
      </c>
      <c r="B60" s="293"/>
    </row>
    <row r="61" spans="1:2" ht="15">
      <c r="A61" s="292" t="s">
        <v>619</v>
      </c>
      <c r="B61" s="293"/>
    </row>
    <row r="62" spans="1:2" ht="15">
      <c r="A62" s="292" t="s">
        <v>620</v>
      </c>
      <c r="B62" s="293"/>
    </row>
    <row r="63" spans="1:2" ht="15">
      <c r="A63" s="292" t="s">
        <v>621</v>
      </c>
      <c r="B63" s="293"/>
    </row>
    <row r="64" spans="1:2" ht="15">
      <c r="A64" s="292" t="s">
        <v>622</v>
      </c>
      <c r="B64" s="293"/>
    </row>
    <row r="65" spans="1:2" ht="15">
      <c r="A65" s="292" t="s">
        <v>623</v>
      </c>
      <c r="B65" s="293"/>
    </row>
    <row r="66" spans="1:2" ht="15">
      <c r="A66" s="292" t="s">
        <v>624</v>
      </c>
      <c r="B66" s="293"/>
    </row>
    <row r="67" spans="1:2" ht="15">
      <c r="A67" s="292" t="s">
        <v>625</v>
      </c>
      <c r="B67" s="293"/>
    </row>
    <row r="68" spans="1:2" ht="15">
      <c r="A68" s="292" t="s">
        <v>626</v>
      </c>
      <c r="B68" s="293"/>
    </row>
    <row r="69" spans="1:2" ht="15">
      <c r="A69" s="292" t="s">
        <v>627</v>
      </c>
      <c r="B69" s="293"/>
    </row>
    <row r="70" spans="1:2" ht="15">
      <c r="A70" s="292" t="s">
        <v>628</v>
      </c>
      <c r="B70" s="293"/>
    </row>
    <row r="71" spans="1:2" ht="15">
      <c r="A71" s="292" t="s">
        <v>629</v>
      </c>
      <c r="B71" s="293"/>
    </row>
    <row r="72" spans="1:2" ht="15">
      <c r="A72" s="292" t="s">
        <v>630</v>
      </c>
      <c r="B72" s="293"/>
    </row>
    <row r="73" spans="1:2" ht="15">
      <c r="A73" s="292" t="s">
        <v>631</v>
      </c>
      <c r="B73" s="293"/>
    </row>
    <row r="74" spans="1:2" ht="15">
      <c r="A74" s="292" t="s">
        <v>632</v>
      </c>
      <c r="B74" s="293"/>
    </row>
    <row r="75" spans="1:2" ht="15">
      <c r="A75" s="292" t="s">
        <v>633</v>
      </c>
      <c r="B75" s="293"/>
    </row>
    <row r="76" spans="1:2" ht="15">
      <c r="A76" s="292" t="s">
        <v>634</v>
      </c>
      <c r="B76" s="293"/>
    </row>
    <row r="77" spans="1:2" ht="15">
      <c r="A77" s="292" t="s">
        <v>635</v>
      </c>
      <c r="B77" s="293"/>
    </row>
    <row r="78" spans="1:2" ht="15">
      <c r="A78" s="292" t="s">
        <v>636</v>
      </c>
      <c r="B78" s="293"/>
    </row>
    <row r="79" spans="1:2" ht="15">
      <c r="A79" s="292" t="s">
        <v>637</v>
      </c>
      <c r="B79" s="293"/>
    </row>
    <row r="80" spans="1:2" ht="15">
      <c r="A80" s="292" t="s">
        <v>638</v>
      </c>
      <c r="B80" s="293"/>
    </row>
    <row r="81" spans="1:2" ht="15">
      <c r="A81" s="292" t="s">
        <v>639</v>
      </c>
      <c r="B81" s="293"/>
    </row>
    <row r="82" spans="1:2" ht="15">
      <c r="A82" s="292" t="s">
        <v>640</v>
      </c>
      <c r="B82" s="293"/>
    </row>
    <row r="83" spans="1:2" ht="15">
      <c r="A83" s="292" t="s">
        <v>641</v>
      </c>
      <c r="B83" s="293"/>
    </row>
    <row r="84" spans="1:2" ht="15">
      <c r="A84" s="292" t="s">
        <v>642</v>
      </c>
      <c r="B84" s="293"/>
    </row>
    <row r="85" spans="1:2" ht="15">
      <c r="A85" s="292" t="s">
        <v>643</v>
      </c>
      <c r="B85" s="293"/>
    </row>
    <row r="86" spans="1:2" ht="15">
      <c r="A86" s="292" t="s">
        <v>644</v>
      </c>
      <c r="B86" s="293"/>
    </row>
    <row r="87" spans="1:2" ht="15">
      <c r="A87" s="292" t="s">
        <v>645</v>
      </c>
      <c r="B87" s="293"/>
    </row>
    <row r="88" spans="1:2" ht="15">
      <c r="A88" s="292" t="s">
        <v>646</v>
      </c>
      <c r="B88" s="293"/>
    </row>
    <row r="89" spans="1:2" ht="15">
      <c r="A89" s="292" t="s">
        <v>647</v>
      </c>
      <c r="B89" s="293"/>
    </row>
    <row r="90" spans="1:2" ht="15">
      <c r="A90" s="292" t="s">
        <v>648</v>
      </c>
      <c r="B90" s="293"/>
    </row>
    <row r="91" spans="1:2" ht="15">
      <c r="A91" s="292" t="s">
        <v>649</v>
      </c>
      <c r="B91" s="293"/>
    </row>
    <row r="92" spans="1:2" ht="15">
      <c r="A92" s="292" t="s">
        <v>650</v>
      </c>
      <c r="B92" s="293"/>
    </row>
    <row r="93" spans="1:2" ht="15">
      <c r="A93" s="292" t="s">
        <v>651</v>
      </c>
      <c r="B93" s="293"/>
    </row>
    <row r="94" spans="1:2" ht="15">
      <c r="A94" s="292" t="s">
        <v>652</v>
      </c>
      <c r="B94" s="293"/>
    </row>
    <row r="95" spans="1:2" ht="15">
      <c r="A95" s="292" t="s">
        <v>653</v>
      </c>
      <c r="B95" s="293"/>
    </row>
    <row r="96" spans="1:2" ht="15">
      <c r="A96" s="292" t="s">
        <v>654</v>
      </c>
      <c r="B96" s="293"/>
    </row>
    <row r="97" spans="1:2" ht="15">
      <c r="A97" s="292" t="s">
        <v>655</v>
      </c>
      <c r="B97" s="293"/>
    </row>
    <row r="98" spans="1:2" ht="15">
      <c r="A98" s="292" t="s">
        <v>656</v>
      </c>
      <c r="B98" s="293"/>
    </row>
    <row r="99" spans="1:2" ht="15">
      <c r="A99" s="292" t="s">
        <v>657</v>
      </c>
      <c r="B99" s="293"/>
    </row>
    <row r="100" spans="1:2" ht="15">
      <c r="A100" s="292" t="s">
        <v>658</v>
      </c>
      <c r="B100" s="293"/>
    </row>
    <row r="101" spans="1:2" ht="15">
      <c r="A101" s="292" t="s">
        <v>659</v>
      </c>
      <c r="B101" s="293"/>
    </row>
    <row r="102" spans="1:2" ht="15">
      <c r="A102" s="292" t="s">
        <v>660</v>
      </c>
      <c r="B102" s="293"/>
    </row>
    <row r="103" spans="1:2" ht="15">
      <c r="A103" s="292" t="s">
        <v>661</v>
      </c>
      <c r="B103" s="293"/>
    </row>
    <row r="104" spans="1:2" ht="15">
      <c r="A104" s="292" t="s">
        <v>662</v>
      </c>
      <c r="B104" s="293"/>
    </row>
    <row r="105" spans="1:2" ht="15">
      <c r="A105" s="292" t="s">
        <v>663</v>
      </c>
      <c r="B105" s="293"/>
    </row>
    <row r="106" spans="1:2" ht="15">
      <c r="A106" s="292" t="s">
        <v>664</v>
      </c>
      <c r="B106" s="293"/>
    </row>
    <row r="107" spans="1:2" ht="15">
      <c r="A107" s="292" t="s">
        <v>665</v>
      </c>
      <c r="B107" s="293"/>
    </row>
    <row r="108" spans="1:2" ht="15">
      <c r="A108" s="292" t="s">
        <v>666</v>
      </c>
      <c r="B108" s="293"/>
    </row>
    <row r="109" spans="1:2" ht="15">
      <c r="A109" s="292" t="s">
        <v>667</v>
      </c>
      <c r="B109" s="293"/>
    </row>
    <row r="110" spans="1:2" ht="15">
      <c r="A110" s="292" t="s">
        <v>668</v>
      </c>
      <c r="B110" s="293"/>
    </row>
    <row r="111" spans="1:2" ht="15">
      <c r="A111" s="292" t="s">
        <v>669</v>
      </c>
      <c r="B111" s="293"/>
    </row>
    <row r="112" spans="1:2" ht="15">
      <c r="A112" s="292" t="s">
        <v>670</v>
      </c>
      <c r="B112" s="293"/>
    </row>
    <row r="113" spans="1:2" ht="15">
      <c r="A113" s="292" t="s">
        <v>671</v>
      </c>
      <c r="B113" s="293"/>
    </row>
    <row r="114" spans="1:2" ht="15">
      <c r="A114" s="292" t="s">
        <v>672</v>
      </c>
      <c r="B114" s="293"/>
    </row>
    <row r="115" spans="1:2" ht="15">
      <c r="A115" s="292" t="s">
        <v>673</v>
      </c>
      <c r="B115" s="293"/>
    </row>
    <row r="116" spans="1:2" ht="15">
      <c r="A116" s="292" t="s">
        <v>674</v>
      </c>
      <c r="B116" s="293"/>
    </row>
    <row r="117" spans="1:2" ht="15">
      <c r="A117" s="292" t="s">
        <v>675</v>
      </c>
      <c r="B117" s="293"/>
    </row>
    <row r="118" spans="1:2" ht="15">
      <c r="A118" s="292" t="s">
        <v>676</v>
      </c>
      <c r="B118" s="293"/>
    </row>
    <row r="119" spans="1:2" ht="15">
      <c r="A119" s="292" t="s">
        <v>677</v>
      </c>
      <c r="B119" s="293"/>
    </row>
    <row r="120" spans="1:2" ht="15">
      <c r="A120" s="292" t="s">
        <v>678</v>
      </c>
      <c r="B120" s="293"/>
    </row>
    <row r="121" spans="1:2" ht="15">
      <c r="A121" s="292" t="s">
        <v>679</v>
      </c>
      <c r="B121" s="293"/>
    </row>
    <row r="122" spans="1:2" ht="15">
      <c r="A122" s="292" t="s">
        <v>680</v>
      </c>
      <c r="B122" s="293"/>
    </row>
    <row r="123" spans="1:2" ht="15">
      <c r="A123" s="292" t="s">
        <v>681</v>
      </c>
      <c r="B123" s="293"/>
    </row>
    <row r="124" spans="1:2" ht="15">
      <c r="A124" s="292" t="s">
        <v>682</v>
      </c>
      <c r="B124" s="293"/>
    </row>
    <row r="125" spans="1:2" ht="15">
      <c r="A125" s="292" t="s">
        <v>683</v>
      </c>
      <c r="B125" s="293"/>
    </row>
    <row r="126" spans="1:2" ht="15">
      <c r="A126" s="292" t="s">
        <v>684</v>
      </c>
      <c r="B126" s="293"/>
    </row>
    <row r="127" spans="1:2" ht="15">
      <c r="A127" s="292" t="s">
        <v>685</v>
      </c>
      <c r="B127" s="293"/>
    </row>
    <row r="128" spans="1:2" ht="15">
      <c r="A128" s="292" t="s">
        <v>686</v>
      </c>
      <c r="B128" s="293"/>
    </row>
    <row r="129" spans="1:2" ht="15">
      <c r="A129" s="292" t="s">
        <v>687</v>
      </c>
      <c r="B129" s="293"/>
    </row>
    <row r="130" spans="1:2" ht="15">
      <c r="A130" s="292" t="s">
        <v>688</v>
      </c>
      <c r="B130" s="293"/>
    </row>
    <row r="131" spans="1:2" ht="15">
      <c r="A131" s="294"/>
      <c r="B131" s="293"/>
    </row>
    <row r="132" spans="1:2" ht="15">
      <c r="A132" s="294"/>
      <c r="B132" s="293"/>
    </row>
    <row r="133" spans="1:2" ht="15">
      <c r="A133" s="294"/>
      <c r="B133" s="293"/>
    </row>
    <row r="134" spans="1:2" ht="15">
      <c r="A134" s="294"/>
      <c r="B134" s="293"/>
    </row>
    <row r="135" spans="1:2" ht="15">
      <c r="A135" s="294"/>
      <c r="B135" s="293"/>
    </row>
    <row r="136" spans="1:2" ht="15">
      <c r="A136" s="294"/>
      <c r="B136" s="293"/>
    </row>
    <row r="137" spans="1:2" ht="15">
      <c r="A137" s="294"/>
      <c r="B137" s="293"/>
    </row>
    <row r="138" spans="1:2" ht="15">
      <c r="A138" s="294"/>
      <c r="B138" s="293"/>
    </row>
    <row r="139" spans="1:2" ht="15">
      <c r="A139" s="294"/>
      <c r="B139" s="293"/>
    </row>
    <row r="140" spans="1:2" ht="15">
      <c r="A140" s="294"/>
      <c r="B140" s="293"/>
    </row>
    <row r="141" spans="1:2" ht="15">
      <c r="A141" s="294"/>
      <c r="B141" s="293"/>
    </row>
    <row r="142" spans="1:2" ht="15">
      <c r="A142" s="294"/>
      <c r="B142" s="293"/>
    </row>
    <row r="143" spans="1:2" ht="15">
      <c r="A143" s="294"/>
      <c r="B143" s="293"/>
    </row>
    <row r="144" spans="1:2" ht="15">
      <c r="A144" s="294"/>
      <c r="B144" s="293"/>
    </row>
    <row r="145" spans="1:2" ht="15">
      <c r="A145" s="294"/>
      <c r="B145" s="293"/>
    </row>
    <row r="146" spans="1:2" ht="15">
      <c r="A146" s="294"/>
      <c r="B146" s="293"/>
    </row>
    <row r="147" spans="1:2" ht="15">
      <c r="A147" s="294"/>
      <c r="B147" s="293"/>
    </row>
    <row r="148" spans="1:2" ht="15">
      <c r="A148" s="294"/>
      <c r="B148" s="293"/>
    </row>
    <row r="149" spans="1:2" ht="15">
      <c r="A149" s="294"/>
      <c r="B149" s="293"/>
    </row>
    <row r="150" spans="1:2" ht="15">
      <c r="A150" s="294"/>
      <c r="B150" s="293"/>
    </row>
    <row r="151" spans="1:2" ht="15">
      <c r="A151" s="294"/>
      <c r="B151" s="293"/>
    </row>
    <row r="152" spans="1:2" ht="15">
      <c r="A152" s="294"/>
      <c r="B152" s="293"/>
    </row>
    <row r="153" spans="1:2" ht="15">
      <c r="A153" s="294"/>
      <c r="B153" s="293"/>
    </row>
    <row r="154" spans="1:2" ht="15">
      <c r="A154" s="294"/>
      <c r="B154" s="293"/>
    </row>
    <row r="155" spans="1:2" ht="15">
      <c r="A155" s="294"/>
      <c r="B155" s="293"/>
    </row>
    <row r="156" spans="1:2" ht="15">
      <c r="A156" s="294"/>
      <c r="B156" s="293"/>
    </row>
    <row r="157" spans="1:2" ht="15">
      <c r="A157" s="294"/>
      <c r="B157" s="293"/>
    </row>
    <row r="158" spans="1:2" ht="15">
      <c r="A158" s="294"/>
      <c r="B158" s="293"/>
    </row>
    <row r="159" spans="1:2" ht="15">
      <c r="A159" s="294"/>
      <c r="B159" s="293"/>
    </row>
    <row r="160" spans="1:2" ht="15">
      <c r="A160" s="294"/>
      <c r="B160" s="293"/>
    </row>
    <row r="161" spans="1:2" ht="15">
      <c r="A161" s="294"/>
      <c r="B161" s="293"/>
    </row>
    <row r="162" spans="1:2" ht="15">
      <c r="A162" s="294"/>
      <c r="B162" s="293"/>
    </row>
    <row r="163" spans="1:2" ht="15">
      <c r="A163" s="294"/>
      <c r="B163" s="293"/>
    </row>
    <row r="164" spans="1:2" ht="15">
      <c r="A164" s="294"/>
      <c r="B164" s="293"/>
    </row>
    <row r="165" spans="1:2" ht="15">
      <c r="A165" s="294"/>
      <c r="B165" s="293"/>
    </row>
    <row r="166" spans="1:2" ht="15">
      <c r="A166" s="294"/>
      <c r="B166" s="293"/>
    </row>
    <row r="167" spans="1:2" ht="15">
      <c r="A167" s="294"/>
      <c r="B167" s="293"/>
    </row>
    <row r="168" spans="1:2" ht="15">
      <c r="A168" s="294"/>
      <c r="B168" s="293"/>
    </row>
    <row r="169" spans="1:2" ht="15">
      <c r="A169" s="294"/>
      <c r="B169" s="293"/>
    </row>
    <row r="170" spans="1:2" ht="15">
      <c r="A170" s="294"/>
      <c r="B170" s="293"/>
    </row>
    <row r="171" spans="1:2" ht="15">
      <c r="A171" s="294"/>
      <c r="B171" s="293"/>
    </row>
    <row r="172" spans="1:2" ht="15">
      <c r="A172" s="294"/>
      <c r="B172" s="293"/>
    </row>
    <row r="173" spans="1:2" ht="15">
      <c r="A173" s="294"/>
      <c r="B173" s="293"/>
    </row>
    <row r="174" spans="1:2" ht="15">
      <c r="A174" s="294"/>
      <c r="B174" s="293"/>
    </row>
    <row r="175" spans="1:2" ht="15">
      <c r="A175" s="294"/>
      <c r="B175" s="293"/>
    </row>
    <row r="176" spans="1:2" ht="15">
      <c r="A176" s="294"/>
      <c r="B176" s="293"/>
    </row>
    <row r="177" spans="1:2" ht="15">
      <c r="A177" s="294"/>
      <c r="B177" s="293"/>
    </row>
    <row r="178" spans="1:2" ht="15">
      <c r="A178" s="294"/>
      <c r="B178" s="293"/>
    </row>
    <row r="179" spans="1:2" ht="15">
      <c r="A179" s="294"/>
      <c r="B179" s="293"/>
    </row>
    <row r="180" spans="1:2" ht="15">
      <c r="A180" s="294"/>
      <c r="B180" s="293"/>
    </row>
    <row r="181" spans="1:2" ht="15">
      <c r="A181" s="294"/>
      <c r="B181" s="293"/>
    </row>
    <row r="182" spans="1:2" ht="15">
      <c r="A182" s="294"/>
      <c r="B182" s="293"/>
    </row>
    <row r="183" spans="1:2" ht="15">
      <c r="A183" s="294"/>
      <c r="B183" s="293"/>
    </row>
    <row r="184" spans="1:2" ht="15">
      <c r="A184" s="294"/>
      <c r="B184" s="293"/>
    </row>
    <row r="185" spans="1:2" ht="15">
      <c r="A185" s="294"/>
      <c r="B185" s="293"/>
    </row>
    <row r="186" spans="1:2" ht="15">
      <c r="A186" s="294"/>
      <c r="B186" s="293"/>
    </row>
    <row r="187" spans="1:2" ht="15">
      <c r="A187" s="294"/>
      <c r="B187" s="293"/>
    </row>
    <row r="188" spans="1:2" ht="15">
      <c r="A188" s="294"/>
      <c r="B188" s="293"/>
    </row>
    <row r="189" spans="1:2" ht="15">
      <c r="A189" s="294"/>
      <c r="B189" s="293"/>
    </row>
    <row r="190" spans="1:2" ht="15">
      <c r="A190" s="294"/>
      <c r="B190" s="293"/>
    </row>
    <row r="191" spans="1:2" ht="15">
      <c r="A191" s="294"/>
      <c r="B191" s="293"/>
    </row>
    <row r="192" spans="1:2" ht="15">
      <c r="A192" s="294"/>
      <c r="B192" s="293"/>
    </row>
    <row r="193" spans="1:2" ht="15">
      <c r="A193" s="294"/>
      <c r="B193" s="293"/>
    </row>
    <row r="194" spans="1:2" ht="15">
      <c r="A194" s="294"/>
      <c r="B194" s="293"/>
    </row>
    <row r="195" spans="1:2" ht="15">
      <c r="A195" s="294"/>
      <c r="B195" s="293"/>
    </row>
    <row r="196" spans="1:2" ht="15">
      <c r="A196" s="294"/>
      <c r="B196" s="293"/>
    </row>
    <row r="197" spans="1:2" ht="15">
      <c r="A197" s="294"/>
      <c r="B197" s="293"/>
    </row>
    <row r="198" spans="1:2" ht="15">
      <c r="A198" s="294"/>
      <c r="B198" s="293"/>
    </row>
    <row r="199" spans="1:2" ht="15">
      <c r="A199" s="294"/>
      <c r="B199" s="293"/>
    </row>
    <row r="200" spans="1:2" ht="15">
      <c r="A200" s="294"/>
      <c r="B200" s="293"/>
    </row>
    <row r="201" spans="1:2" ht="15">
      <c r="A201" s="294"/>
      <c r="B201" s="293"/>
    </row>
    <row r="202" spans="1:2" ht="15">
      <c r="A202" s="294"/>
      <c r="B202" s="293"/>
    </row>
    <row r="203" spans="1:2" ht="15">
      <c r="A203" s="294"/>
      <c r="B203" s="293"/>
    </row>
    <row r="204" spans="1:2" ht="15">
      <c r="A204" s="294"/>
      <c r="B204" s="293"/>
    </row>
    <row r="205" spans="1:2" ht="15">
      <c r="A205" s="294"/>
      <c r="B205" s="293"/>
    </row>
    <row r="206" spans="1:2" ht="15">
      <c r="A206" s="294"/>
      <c r="B206" s="293"/>
    </row>
    <row r="207" spans="1:2" ht="15">
      <c r="A207" s="294"/>
      <c r="B207" s="293"/>
    </row>
    <row r="208" spans="1:2" ht="15">
      <c r="A208" s="294"/>
      <c r="B208" s="293"/>
    </row>
    <row r="209" spans="1:2" ht="15">
      <c r="A209" s="294"/>
      <c r="B209" s="293"/>
    </row>
    <row r="210" spans="1:2" ht="15">
      <c r="A210" s="294"/>
      <c r="B210" s="293"/>
    </row>
    <row r="211" spans="1:2" ht="15">
      <c r="A211" s="294"/>
      <c r="B211" s="293"/>
    </row>
    <row r="212" spans="1:2" ht="15">
      <c r="A212" s="294"/>
      <c r="B212" s="293"/>
    </row>
    <row r="213" spans="1:2" ht="15">
      <c r="A213" s="294"/>
      <c r="B213" s="293"/>
    </row>
    <row r="214" spans="1:2" ht="15">
      <c r="A214" s="294"/>
      <c r="B214" s="293"/>
    </row>
    <row r="215" spans="1:2" ht="15">
      <c r="A215" s="294"/>
      <c r="B215" s="293"/>
    </row>
    <row r="216" spans="1:2" ht="15">
      <c r="A216" s="294"/>
      <c r="B216" s="293"/>
    </row>
    <row r="217" spans="1:2" ht="15">
      <c r="A217" s="294"/>
      <c r="B217" s="293"/>
    </row>
    <row r="218" spans="1:2" ht="15">
      <c r="A218" s="294"/>
      <c r="B218" s="293"/>
    </row>
    <row r="219" spans="1:2" ht="15">
      <c r="A219" s="294"/>
      <c r="B219" s="293"/>
    </row>
    <row r="220" spans="1:2" ht="15">
      <c r="A220" s="294"/>
      <c r="B220" s="293"/>
    </row>
    <row r="221" spans="1:2" ht="15">
      <c r="A221" s="294"/>
      <c r="B221" s="293"/>
    </row>
    <row r="222" spans="1:2" ht="15">
      <c r="A222" s="294"/>
      <c r="B222" s="293"/>
    </row>
    <row r="223" spans="1:2" ht="15">
      <c r="A223" s="294"/>
      <c r="B223" s="293"/>
    </row>
    <row r="224" spans="1:2" ht="15">
      <c r="A224" s="294"/>
      <c r="B224" s="293"/>
    </row>
    <row r="225" spans="1:2" ht="15">
      <c r="A225" s="294"/>
      <c r="B225" s="293"/>
    </row>
    <row r="226" spans="1:2" ht="15">
      <c r="A226" s="294"/>
      <c r="B226" s="293"/>
    </row>
    <row r="227" spans="1:2" ht="15">
      <c r="A227" s="294"/>
      <c r="B227" s="293"/>
    </row>
    <row r="228" spans="1:2" ht="15">
      <c r="A228" s="294"/>
      <c r="B228" s="293"/>
    </row>
    <row r="229" spans="1:2" ht="15">
      <c r="A229" s="294"/>
      <c r="B229" s="293"/>
    </row>
    <row r="230" spans="1:2" ht="15">
      <c r="A230" s="294"/>
      <c r="B230" s="293"/>
    </row>
    <row r="231" spans="1:2" ht="15">
      <c r="A231" s="294"/>
      <c r="B231" s="293"/>
    </row>
    <row r="232" spans="1:2" ht="15">
      <c r="A232" s="294"/>
      <c r="B232" s="293"/>
    </row>
    <row r="233" spans="1:2" ht="15">
      <c r="A233" s="294"/>
      <c r="B233" s="293"/>
    </row>
    <row r="234" spans="1:2" ht="15">
      <c r="A234" s="294"/>
      <c r="B234" s="293"/>
    </row>
    <row r="235" spans="1:2" ht="15">
      <c r="A235" s="294"/>
      <c r="B235" s="293"/>
    </row>
    <row r="236" spans="1:2" ht="15">
      <c r="A236" s="294"/>
      <c r="B236" s="293"/>
    </row>
    <row r="237" spans="1:2" ht="15">
      <c r="A237" s="294"/>
      <c r="B237" s="293"/>
    </row>
    <row r="238" spans="1:2" ht="15">
      <c r="A238" s="294"/>
      <c r="B238" s="293"/>
    </row>
    <row r="239" spans="1:2" ht="15">
      <c r="A239" s="294"/>
      <c r="B239" s="293"/>
    </row>
    <row r="240" spans="1:2" ht="15">
      <c r="A240" s="294"/>
      <c r="B240" s="293"/>
    </row>
    <row r="241" spans="1:2" ht="15">
      <c r="A241" s="294"/>
      <c r="B241" s="293"/>
    </row>
    <row r="242" spans="1:2" ht="15">
      <c r="A242" s="294"/>
      <c r="B242" s="293"/>
    </row>
    <row r="243" spans="1:2" ht="15">
      <c r="A243" s="294"/>
      <c r="B243" s="293"/>
    </row>
    <row r="244" spans="1:2" ht="15">
      <c r="A244" s="294"/>
      <c r="B244" s="293"/>
    </row>
    <row r="245" spans="1:2" ht="15">
      <c r="A245" s="294"/>
      <c r="B245" s="293"/>
    </row>
    <row r="246" spans="1:2" ht="15">
      <c r="A246" s="294"/>
      <c r="B246" s="293"/>
    </row>
    <row r="247" spans="1:2" ht="15">
      <c r="A247" s="294"/>
      <c r="B247" s="293"/>
    </row>
    <row r="248" spans="1:2" ht="15">
      <c r="A248" s="294"/>
      <c r="B248" s="293"/>
    </row>
    <row r="249" spans="1:2" ht="15">
      <c r="A249" s="294"/>
      <c r="B249" s="293"/>
    </row>
    <row r="250" spans="1:2" ht="15">
      <c r="A250" s="294"/>
      <c r="B250" s="293"/>
    </row>
    <row r="251" spans="1:2" ht="15">
      <c r="A251" s="294"/>
      <c r="B251" s="293"/>
    </row>
    <row r="252" spans="1:2" ht="15">
      <c r="A252" s="294"/>
      <c r="B252" s="293"/>
    </row>
    <row r="253" spans="1:2" ht="15">
      <c r="A253" s="294"/>
      <c r="B253" s="293"/>
    </row>
    <row r="254" spans="1:2" ht="15">
      <c r="A254" s="294"/>
      <c r="B254" s="293"/>
    </row>
    <row r="255" spans="1:2" ht="15">
      <c r="A255" s="294"/>
      <c r="B255" s="293"/>
    </row>
    <row r="256" spans="1:2" ht="15">
      <c r="A256" s="294"/>
      <c r="B256" s="293"/>
    </row>
    <row r="257" spans="1:2" ht="15">
      <c r="A257" s="294"/>
      <c r="B257" s="293"/>
    </row>
    <row r="258" spans="1:2" ht="15">
      <c r="A258" s="294"/>
      <c r="B258" s="293"/>
    </row>
    <row r="259" spans="1:2" ht="15">
      <c r="A259" s="294"/>
      <c r="B259" s="293"/>
    </row>
    <row r="260" spans="1:2" ht="15">
      <c r="A260" s="294"/>
      <c r="B260" s="293"/>
    </row>
    <row r="261" spans="1:2" ht="15">
      <c r="A261" s="294"/>
      <c r="B261" s="293"/>
    </row>
    <row r="262" spans="1:2" ht="15">
      <c r="A262" s="294"/>
      <c r="B262" s="293"/>
    </row>
    <row r="263" spans="1:2" ht="15">
      <c r="A263" s="294"/>
      <c r="B263" s="293"/>
    </row>
    <row r="264" spans="1:2" ht="15">
      <c r="A264" s="294"/>
      <c r="B264" s="293"/>
    </row>
    <row r="265" spans="1:2" ht="15">
      <c r="A265" s="294"/>
      <c r="B265" s="293"/>
    </row>
    <row r="266" spans="1:2" ht="15">
      <c r="A266" s="294"/>
      <c r="B266" s="293"/>
    </row>
    <row r="267" spans="1:2" ht="15">
      <c r="A267" s="294"/>
      <c r="B267" s="293"/>
    </row>
    <row r="268" spans="1:2" ht="15">
      <c r="A268" s="294"/>
      <c r="B268" s="293"/>
    </row>
    <row r="269" spans="1:2" ht="15">
      <c r="A269" s="294"/>
      <c r="B269" s="293"/>
    </row>
    <row r="270" spans="1:2" ht="15">
      <c r="A270" s="294"/>
      <c r="B270" s="293"/>
    </row>
    <row r="271" spans="1:2" ht="15">
      <c r="A271" s="294"/>
      <c r="B271" s="293"/>
    </row>
    <row r="272" spans="1:2" ht="15">
      <c r="A272" s="294"/>
      <c r="B272" s="293"/>
    </row>
    <row r="273" spans="1:2" ht="15">
      <c r="A273" s="294"/>
      <c r="B273" s="293"/>
    </row>
    <row r="274" spans="1:2" ht="15">
      <c r="A274" s="294"/>
      <c r="B274" s="293"/>
    </row>
    <row r="275" spans="1:2" ht="15">
      <c r="A275" s="294"/>
      <c r="B275" s="293"/>
    </row>
    <row r="276" spans="1:2" ht="15">
      <c r="A276" s="294"/>
      <c r="B276" s="293"/>
    </row>
    <row r="277" spans="1:2" ht="15">
      <c r="A277" s="294"/>
      <c r="B277" s="293"/>
    </row>
    <row r="278" spans="1:2" ht="15">
      <c r="A278" s="294"/>
      <c r="B278" s="293"/>
    </row>
    <row r="279" spans="1:2" ht="15">
      <c r="A279" s="294"/>
      <c r="B279" s="293"/>
    </row>
    <row r="280" spans="1:2" ht="15">
      <c r="A280" s="294"/>
      <c r="B280" s="293"/>
    </row>
    <row r="281" spans="1:2" ht="15">
      <c r="A281" s="294"/>
      <c r="B281" s="293"/>
    </row>
    <row r="282" spans="1:2" ht="15">
      <c r="A282" s="294"/>
      <c r="B282" s="293"/>
    </row>
    <row r="283" spans="1:2" ht="15">
      <c r="A283" s="294"/>
      <c r="B283" s="293"/>
    </row>
    <row r="284" spans="1:2" ht="15">
      <c r="A284" s="294"/>
      <c r="B284" s="293"/>
    </row>
    <row r="285" spans="1:2" ht="15">
      <c r="A285" s="294"/>
      <c r="B285" s="293"/>
    </row>
    <row r="286" spans="1:2" ht="15">
      <c r="A286" s="294"/>
      <c r="B286" s="293"/>
    </row>
    <row r="287" spans="1:2" ht="15">
      <c r="A287" s="294"/>
      <c r="B287" s="293"/>
    </row>
    <row r="288" spans="1:2" ht="15">
      <c r="A288" s="294"/>
      <c r="B288" s="293"/>
    </row>
    <row r="289" ht="15">
      <c r="A289" s="294"/>
    </row>
    <row r="290" ht="15">
      <c r="A290" s="294"/>
    </row>
    <row r="291" ht="15">
      <c r="A291" s="294"/>
    </row>
    <row r="292" ht="15">
      <c r="A292" s="294"/>
    </row>
    <row r="293" ht="15">
      <c r="A293" s="294"/>
    </row>
    <row r="294" ht="15">
      <c r="A294" s="294"/>
    </row>
    <row r="295" ht="15">
      <c r="A295" s="294"/>
    </row>
    <row r="296" ht="15">
      <c r="A296" s="294"/>
    </row>
    <row r="297" ht="15">
      <c r="A297" s="294"/>
    </row>
    <row r="298" ht="15">
      <c r="A298" s="294"/>
    </row>
    <row r="299" ht="15">
      <c r="A299" s="294"/>
    </row>
    <row r="300" ht="15">
      <c r="A300" s="294"/>
    </row>
    <row r="301" ht="15">
      <c r="A301" s="294"/>
    </row>
    <row r="302" ht="15">
      <c r="A302" s="294"/>
    </row>
    <row r="303" ht="15">
      <c r="A303" s="294"/>
    </row>
    <row r="304" ht="15">
      <c r="A304" s="294"/>
    </row>
    <row r="305" ht="15">
      <c r="A305" s="294"/>
    </row>
    <row r="306" ht="15">
      <c r="A306" s="294"/>
    </row>
    <row r="307" ht="15">
      <c r="A307" s="294"/>
    </row>
    <row r="308" ht="15">
      <c r="A308" s="294"/>
    </row>
    <row r="309" ht="15">
      <c r="A309" s="294"/>
    </row>
    <row r="310" ht="15">
      <c r="A310" s="294"/>
    </row>
    <row r="311" ht="15">
      <c r="A311" s="294"/>
    </row>
    <row r="312" ht="15">
      <c r="A312" s="294"/>
    </row>
    <row r="313" ht="15">
      <c r="A313" s="294"/>
    </row>
    <row r="314" ht="15">
      <c r="A314" s="294"/>
    </row>
    <row r="315" ht="15">
      <c r="A315" s="294"/>
    </row>
    <row r="316" ht="15">
      <c r="A316" s="294"/>
    </row>
    <row r="317" ht="15">
      <c r="A317" s="294"/>
    </row>
    <row r="318" ht="15">
      <c r="A318" s="294"/>
    </row>
    <row r="319" ht="15">
      <c r="A319" s="294"/>
    </row>
    <row r="320" ht="15">
      <c r="A320" s="294"/>
    </row>
    <row r="321" ht="15">
      <c r="A321" s="294"/>
    </row>
    <row r="322" ht="15">
      <c r="A322" s="294"/>
    </row>
    <row r="323" ht="15">
      <c r="A323" s="294"/>
    </row>
    <row r="324" ht="15">
      <c r="A324" s="294"/>
    </row>
    <row r="325" ht="15">
      <c r="A325" s="294"/>
    </row>
    <row r="326" ht="15">
      <c r="A326" s="294"/>
    </row>
    <row r="327" ht="15">
      <c r="A327" s="294"/>
    </row>
    <row r="328" ht="15">
      <c r="A328" s="294"/>
    </row>
    <row r="329" ht="15">
      <c r="A329" s="294"/>
    </row>
    <row r="330" ht="15">
      <c r="A330" s="294"/>
    </row>
    <row r="331" ht="15">
      <c r="A331" s="294"/>
    </row>
    <row r="332" ht="15">
      <c r="A332" s="294"/>
    </row>
    <row r="333" ht="15">
      <c r="A333" s="294"/>
    </row>
    <row r="334" ht="15">
      <c r="A334" s="294"/>
    </row>
    <row r="335" ht="15">
      <c r="A335" s="294"/>
    </row>
    <row r="336" ht="15">
      <c r="A336" s="294"/>
    </row>
    <row r="337" ht="15">
      <c r="A337" s="294"/>
    </row>
    <row r="338" ht="15">
      <c r="A338" s="294"/>
    </row>
    <row r="339" ht="15">
      <c r="A339" s="294"/>
    </row>
    <row r="340" ht="15">
      <c r="A340" s="294"/>
    </row>
    <row r="341" ht="15">
      <c r="A341" s="294"/>
    </row>
    <row r="342" ht="15">
      <c r="A342" s="294"/>
    </row>
    <row r="343" ht="15">
      <c r="A343" s="294"/>
    </row>
    <row r="344" ht="15">
      <c r="A344" s="294"/>
    </row>
    <row r="345" ht="15">
      <c r="A345" s="294"/>
    </row>
    <row r="346" ht="15">
      <c r="A346" s="294"/>
    </row>
    <row r="347" ht="15">
      <c r="A347" s="294"/>
    </row>
    <row r="348" ht="15">
      <c r="A348" s="294"/>
    </row>
    <row r="349" ht="15">
      <c r="A349" s="294"/>
    </row>
    <row r="350" ht="15">
      <c r="A350" s="294"/>
    </row>
    <row r="351" ht="15">
      <c r="A351" s="294"/>
    </row>
    <row r="352" ht="15">
      <c r="A352" s="294"/>
    </row>
    <row r="353" ht="15">
      <c r="A353" s="294"/>
    </row>
    <row r="354" ht="15">
      <c r="A354" s="294"/>
    </row>
    <row r="355" ht="15">
      <c r="A355" s="294"/>
    </row>
    <row r="356" ht="15">
      <c r="A356" s="294"/>
    </row>
    <row r="357" ht="15">
      <c r="A357" s="294"/>
    </row>
    <row r="358" ht="15">
      <c r="A358" s="294"/>
    </row>
    <row r="359" ht="15">
      <c r="A359" s="294"/>
    </row>
    <row r="360" ht="15">
      <c r="A360" s="294"/>
    </row>
    <row r="361" ht="15">
      <c r="A361" s="294"/>
    </row>
    <row r="362" ht="15">
      <c r="A362" s="294"/>
    </row>
    <row r="363" ht="15">
      <c r="A363" s="294"/>
    </row>
    <row r="364" ht="15">
      <c r="A364" s="294"/>
    </row>
    <row r="365" ht="15">
      <c r="A365" s="294"/>
    </row>
    <row r="366" ht="15">
      <c r="A366" s="294"/>
    </row>
    <row r="367" ht="15">
      <c r="A367" s="294"/>
    </row>
    <row r="368" ht="15">
      <c r="A368" s="294"/>
    </row>
    <row r="369" ht="15">
      <c r="A369" s="294"/>
    </row>
    <row r="370" ht="15">
      <c r="A370" s="294"/>
    </row>
    <row r="371" ht="15">
      <c r="A371" s="294"/>
    </row>
    <row r="372" ht="15">
      <c r="A372" s="294"/>
    </row>
    <row r="373" ht="15">
      <c r="A373" s="294"/>
    </row>
    <row r="374" ht="15">
      <c r="A374" s="294"/>
    </row>
    <row r="375" ht="15">
      <c r="A375" s="294"/>
    </row>
    <row r="376" ht="15">
      <c r="A376" s="294"/>
    </row>
    <row r="377" ht="15">
      <c r="A377" s="294"/>
    </row>
    <row r="378" ht="15">
      <c r="A378" s="294"/>
    </row>
    <row r="379" ht="15">
      <c r="A379" s="294"/>
    </row>
    <row r="380" ht="15">
      <c r="A380" s="294"/>
    </row>
    <row r="381" ht="15">
      <c r="A381" s="294"/>
    </row>
    <row r="382" ht="15">
      <c r="A382" s="294"/>
    </row>
    <row r="383" ht="15">
      <c r="A383" s="294"/>
    </row>
    <row r="384" ht="15">
      <c r="A384" s="294"/>
    </row>
    <row r="385" ht="15">
      <c r="A385" s="294"/>
    </row>
    <row r="386" ht="15">
      <c r="A386" s="294"/>
    </row>
    <row r="387" ht="15">
      <c r="A387" s="294"/>
    </row>
    <row r="388" ht="15">
      <c r="A388" s="294"/>
    </row>
    <row r="389" ht="15">
      <c r="A389" s="294"/>
    </row>
    <row r="390" ht="15">
      <c r="A390" s="294"/>
    </row>
    <row r="391" ht="15">
      <c r="A391" s="294"/>
    </row>
    <row r="392" ht="15">
      <c r="A392" s="294"/>
    </row>
    <row r="393" ht="15">
      <c r="A393" s="294"/>
    </row>
    <row r="394" ht="15">
      <c r="A394" s="294"/>
    </row>
    <row r="395" ht="15">
      <c r="A395" s="294"/>
    </row>
    <row r="396" ht="15">
      <c r="A396" s="294"/>
    </row>
    <row r="397" ht="15">
      <c r="A397" s="294"/>
    </row>
    <row r="398" ht="15">
      <c r="A398" s="294"/>
    </row>
    <row r="399" ht="15">
      <c r="A399" s="294"/>
    </row>
    <row r="400" ht="15">
      <c r="A400" s="294"/>
    </row>
    <row r="401" ht="15">
      <c r="A401" s="294"/>
    </row>
    <row r="402" ht="15">
      <c r="A402" s="294"/>
    </row>
    <row r="403" ht="15">
      <c r="A403" s="294"/>
    </row>
    <row r="404" ht="15">
      <c r="A404" s="294"/>
    </row>
    <row r="405" ht="15">
      <c r="A405" s="294"/>
    </row>
    <row r="406" ht="15">
      <c r="A406" s="294"/>
    </row>
    <row r="407" ht="15">
      <c r="A407" s="294"/>
    </row>
    <row r="408" ht="15">
      <c r="A408" s="294"/>
    </row>
    <row r="409" ht="15">
      <c r="A409" s="294"/>
    </row>
    <row r="410" ht="15">
      <c r="A410" s="294"/>
    </row>
    <row r="411" ht="15">
      <c r="A411" s="294"/>
    </row>
    <row r="412" ht="15">
      <c r="A412" s="294"/>
    </row>
    <row r="413" ht="15">
      <c r="A413" s="294"/>
    </row>
    <row r="414" ht="15">
      <c r="A414" s="294"/>
    </row>
    <row r="415" ht="15">
      <c r="A415" s="294"/>
    </row>
    <row r="416" ht="15">
      <c r="A416" s="294"/>
    </row>
    <row r="417" ht="15">
      <c r="A417" s="294"/>
    </row>
    <row r="418" ht="15">
      <c r="A418" s="294"/>
    </row>
    <row r="419" ht="15">
      <c r="A419" s="294"/>
    </row>
    <row r="420" ht="15">
      <c r="A420" s="294"/>
    </row>
    <row r="421" ht="15">
      <c r="A421" s="294"/>
    </row>
    <row r="422" ht="15">
      <c r="A422" s="294"/>
    </row>
    <row r="423" ht="15">
      <c r="A423" s="294"/>
    </row>
    <row r="424" ht="15">
      <c r="A424" s="294"/>
    </row>
    <row r="425" ht="15">
      <c r="A425" s="294"/>
    </row>
    <row r="426" ht="15">
      <c r="A426" s="294"/>
    </row>
    <row r="427" ht="15">
      <c r="A427" s="294"/>
    </row>
    <row r="428" ht="15">
      <c r="A428" s="294"/>
    </row>
    <row r="429" ht="15">
      <c r="A429" s="294"/>
    </row>
    <row r="430" ht="15">
      <c r="A430" s="294"/>
    </row>
    <row r="431" ht="15">
      <c r="A431" s="294"/>
    </row>
    <row r="432" ht="15">
      <c r="A432" s="294"/>
    </row>
    <row r="433" ht="15">
      <c r="A433" s="294"/>
    </row>
    <row r="434" ht="15">
      <c r="A434" s="294"/>
    </row>
    <row r="435" ht="15">
      <c r="A435" s="294"/>
    </row>
    <row r="436" ht="15">
      <c r="A436" s="294"/>
    </row>
    <row r="437" ht="15">
      <c r="A437" s="294"/>
    </row>
    <row r="438" ht="15">
      <c r="A438" s="294"/>
    </row>
    <row r="439" ht="15">
      <c r="A439" s="294"/>
    </row>
  </sheetData>
  <sheetProtection password="ED2E" sheet="1"/>
  <printOptions/>
  <pageMargins left="0.75" right="0.75" top="1" bottom="1" header="0" footer="0"/>
  <pageSetup horizontalDpi="300" verticalDpi="300" orientation="landscape" paperSize="9" r:id="rId1"/>
</worksheet>
</file>

<file path=xl/worksheets/sheet16.xml><?xml version="1.0" encoding="utf-8"?>
<worksheet xmlns="http://schemas.openxmlformats.org/spreadsheetml/2006/main" xmlns:r="http://schemas.openxmlformats.org/officeDocument/2006/relationships">
  <sheetPr codeName="List21">
    <tabColor indexed="43"/>
  </sheetPr>
  <dimension ref="A1:K108"/>
  <sheetViews>
    <sheetView zoomScalePageLayoutView="0" workbookViewId="0" topLeftCell="A1">
      <selection activeCell="A5" sqref="A5"/>
    </sheetView>
  </sheetViews>
  <sheetFormatPr defaultColWidth="9.00390625" defaultRowHeight="12.75"/>
  <cols>
    <col min="1" max="1" width="54.375" style="301" customWidth="1"/>
    <col min="2" max="2" width="27.125" style="301" customWidth="1"/>
    <col min="3" max="3" width="10.00390625" style="301" customWidth="1"/>
    <col min="4" max="4" width="11.00390625" style="301" customWidth="1"/>
    <col min="5" max="5" width="19.875" style="301" customWidth="1"/>
    <col min="6" max="6" width="11.625" style="301" customWidth="1"/>
    <col min="7" max="7" width="29.375" style="301" customWidth="1"/>
    <col min="8" max="8" width="24.625" style="301" customWidth="1"/>
    <col min="9" max="9" width="14.00390625" style="301" customWidth="1"/>
    <col min="10" max="10" width="8.00390625" style="301" customWidth="1"/>
    <col min="11" max="16384" width="9.125" style="301" customWidth="1"/>
  </cols>
  <sheetData>
    <row r="1" spans="1:10" s="297" customFormat="1" ht="12.75">
      <c r="A1" s="302" t="s">
        <v>18</v>
      </c>
      <c r="B1" s="302" t="s">
        <v>691</v>
      </c>
      <c r="C1" s="302" t="s">
        <v>692</v>
      </c>
      <c r="D1" s="302" t="s">
        <v>693</v>
      </c>
      <c r="E1" s="302" t="s">
        <v>694</v>
      </c>
      <c r="F1" s="302" t="s">
        <v>695</v>
      </c>
      <c r="G1" s="302" t="s">
        <v>696</v>
      </c>
      <c r="H1" s="302" t="s">
        <v>697</v>
      </c>
      <c r="I1" s="302" t="s">
        <v>698</v>
      </c>
      <c r="J1" s="303"/>
    </row>
    <row r="2" spans="1:10" s="298" customFormat="1" ht="15">
      <c r="A2" s="304"/>
      <c r="B2" s="304"/>
      <c r="C2" s="304"/>
      <c r="D2" s="304"/>
      <c r="E2" s="304"/>
      <c r="F2" s="304"/>
      <c r="G2" s="304"/>
      <c r="H2" s="304"/>
      <c r="I2" s="304"/>
      <c r="J2" s="304"/>
    </row>
    <row r="3" spans="1:10" s="298" customFormat="1" ht="30">
      <c r="A3" s="305" t="s">
        <v>699</v>
      </c>
      <c r="B3" s="305" t="s">
        <v>700</v>
      </c>
      <c r="C3" s="306">
        <v>9226</v>
      </c>
      <c r="D3" s="305" t="s">
        <v>600</v>
      </c>
      <c r="E3" s="306">
        <v>39046923</v>
      </c>
      <c r="F3" s="305" t="s">
        <v>701</v>
      </c>
      <c r="G3" s="305" t="s">
        <v>702</v>
      </c>
      <c r="H3" s="305" t="s">
        <v>703</v>
      </c>
      <c r="I3" s="305" t="s">
        <v>704</v>
      </c>
      <c r="J3" s="306">
        <v>68</v>
      </c>
    </row>
    <row r="4" spans="1:10" s="297" customFormat="1" ht="30">
      <c r="A4" s="307" t="s">
        <v>705</v>
      </c>
      <c r="B4" s="307" t="s">
        <v>706</v>
      </c>
      <c r="C4" s="308">
        <v>9220</v>
      </c>
      <c r="D4" s="307" t="s">
        <v>613</v>
      </c>
      <c r="E4" s="308">
        <v>87430401</v>
      </c>
      <c r="F4" s="307" t="s">
        <v>707</v>
      </c>
      <c r="G4" s="307" t="s">
        <v>708</v>
      </c>
      <c r="H4" s="307" t="s">
        <v>709</v>
      </c>
      <c r="I4" s="307" t="s">
        <v>710</v>
      </c>
      <c r="J4" s="308">
        <v>188</v>
      </c>
    </row>
    <row r="5" spans="1:10" s="297" customFormat="1" ht="15">
      <c r="A5" s="307" t="s">
        <v>711</v>
      </c>
      <c r="B5" s="307" t="s">
        <v>712</v>
      </c>
      <c r="C5" s="308">
        <v>2205</v>
      </c>
      <c r="D5" s="307" t="s">
        <v>713</v>
      </c>
      <c r="E5" s="308">
        <v>17124328</v>
      </c>
      <c r="F5" s="307" t="s">
        <v>160</v>
      </c>
      <c r="G5" s="307" t="s">
        <v>160</v>
      </c>
      <c r="H5" s="307" t="s">
        <v>160</v>
      </c>
      <c r="I5" s="307" t="s">
        <v>160</v>
      </c>
      <c r="J5" s="308">
        <v>197</v>
      </c>
    </row>
    <row r="6" spans="1:10" s="297" customFormat="1" ht="45">
      <c r="A6" s="307" t="s">
        <v>714</v>
      </c>
      <c r="B6" s="307" t="s">
        <v>715</v>
      </c>
      <c r="C6" s="308">
        <v>1352</v>
      </c>
      <c r="D6" s="307" t="s">
        <v>716</v>
      </c>
      <c r="E6" s="308">
        <v>22513434</v>
      </c>
      <c r="F6" s="307" t="s">
        <v>717</v>
      </c>
      <c r="G6" s="307" t="s">
        <v>718</v>
      </c>
      <c r="H6" s="307" t="s">
        <v>719</v>
      </c>
      <c r="I6" s="307" t="s">
        <v>720</v>
      </c>
      <c r="J6" s="308">
        <v>102</v>
      </c>
    </row>
    <row r="7" spans="1:10" s="297" customFormat="1" ht="30">
      <c r="A7" s="307" t="s">
        <v>721</v>
      </c>
      <c r="B7" s="307" t="s">
        <v>722</v>
      </c>
      <c r="C7" s="308">
        <v>2370</v>
      </c>
      <c r="D7" s="307" t="s">
        <v>651</v>
      </c>
      <c r="E7" s="308">
        <v>72013257</v>
      </c>
      <c r="F7" s="307" t="s">
        <v>723</v>
      </c>
      <c r="G7" s="307" t="s">
        <v>724</v>
      </c>
      <c r="H7" s="307" t="s">
        <v>725</v>
      </c>
      <c r="I7" s="307" t="s">
        <v>726</v>
      </c>
      <c r="J7" s="308">
        <v>18</v>
      </c>
    </row>
    <row r="8" spans="1:10" s="297" customFormat="1" ht="30">
      <c r="A8" s="307" t="s">
        <v>727</v>
      </c>
      <c r="B8" s="307" t="s">
        <v>728</v>
      </c>
      <c r="C8" s="308">
        <v>1290</v>
      </c>
      <c r="D8" s="307" t="s">
        <v>674</v>
      </c>
      <c r="E8" s="308">
        <v>65119037</v>
      </c>
      <c r="F8" s="307" t="s">
        <v>729</v>
      </c>
      <c r="G8" s="307" t="s">
        <v>730</v>
      </c>
      <c r="H8" s="307" t="s">
        <v>731</v>
      </c>
      <c r="I8" s="307" t="s">
        <v>732</v>
      </c>
      <c r="J8" s="308">
        <v>8</v>
      </c>
    </row>
    <row r="9" spans="1:10" s="297" customFormat="1" ht="30">
      <c r="A9" s="307" t="s">
        <v>733</v>
      </c>
      <c r="B9" s="307" t="s">
        <v>734</v>
      </c>
      <c r="C9" s="308">
        <v>1330</v>
      </c>
      <c r="D9" s="307" t="s">
        <v>568</v>
      </c>
      <c r="E9" s="308">
        <v>10626271</v>
      </c>
      <c r="F9" s="307" t="s">
        <v>735</v>
      </c>
      <c r="G9" s="307" t="s">
        <v>736</v>
      </c>
      <c r="H9" s="307" t="s">
        <v>737</v>
      </c>
      <c r="I9" s="307" t="s">
        <v>160</v>
      </c>
      <c r="J9" s="308">
        <v>12</v>
      </c>
    </row>
    <row r="10" spans="1:10" s="299" customFormat="1" ht="45">
      <c r="A10" s="307" t="s">
        <v>738</v>
      </c>
      <c r="B10" s="307" t="s">
        <v>739</v>
      </c>
      <c r="C10" s="308">
        <v>1310</v>
      </c>
      <c r="D10" s="307" t="s">
        <v>681</v>
      </c>
      <c r="E10" s="308">
        <v>81322496</v>
      </c>
      <c r="F10" s="307" t="s">
        <v>740</v>
      </c>
      <c r="G10" s="307" t="s">
        <v>741</v>
      </c>
      <c r="H10" s="307" t="s">
        <v>742</v>
      </c>
      <c r="I10" s="307" t="s">
        <v>743</v>
      </c>
      <c r="J10" s="308">
        <v>9</v>
      </c>
    </row>
    <row r="11" spans="1:10" s="299" customFormat="1" ht="60">
      <c r="A11" s="307" t="s">
        <v>744</v>
      </c>
      <c r="B11" s="307" t="s">
        <v>745</v>
      </c>
      <c r="C11" s="308">
        <v>2390</v>
      </c>
      <c r="D11" s="307" t="s">
        <v>665</v>
      </c>
      <c r="E11" s="308">
        <v>23002107</v>
      </c>
      <c r="F11" s="307" t="s">
        <v>746</v>
      </c>
      <c r="G11" s="307" t="s">
        <v>747</v>
      </c>
      <c r="H11" s="307" t="s">
        <v>748</v>
      </c>
      <c r="I11" s="307" t="s">
        <v>749</v>
      </c>
      <c r="J11" s="308">
        <v>23</v>
      </c>
    </row>
    <row r="12" spans="1:10" s="299" customFormat="1" ht="30">
      <c r="A12" s="307" t="s">
        <v>750</v>
      </c>
      <c r="B12" s="307" t="s">
        <v>751</v>
      </c>
      <c r="C12" s="308">
        <v>1230</v>
      </c>
      <c r="D12" s="307" t="s">
        <v>752</v>
      </c>
      <c r="E12" s="308">
        <v>54471656</v>
      </c>
      <c r="F12" s="307" t="s">
        <v>753</v>
      </c>
      <c r="G12" s="307" t="s">
        <v>754</v>
      </c>
      <c r="H12" s="307" t="s">
        <v>755</v>
      </c>
      <c r="I12" s="307" t="s">
        <v>756</v>
      </c>
      <c r="J12" s="308">
        <v>2</v>
      </c>
    </row>
    <row r="13" spans="1:10" s="299" customFormat="1" ht="45">
      <c r="A13" s="307" t="s">
        <v>757</v>
      </c>
      <c r="B13" s="307" t="s">
        <v>758</v>
      </c>
      <c r="C13" s="308">
        <v>2360</v>
      </c>
      <c r="D13" s="307" t="s">
        <v>655</v>
      </c>
      <c r="E13" s="308">
        <v>64562999</v>
      </c>
      <c r="F13" s="307" t="s">
        <v>759</v>
      </c>
      <c r="G13" s="307" t="s">
        <v>760</v>
      </c>
      <c r="H13" s="307" t="s">
        <v>761</v>
      </c>
      <c r="I13" s="307" t="s">
        <v>762</v>
      </c>
      <c r="J13" s="308">
        <v>14</v>
      </c>
    </row>
    <row r="14" spans="1:10" s="299" customFormat="1" ht="15">
      <c r="A14" s="307" t="s">
        <v>763</v>
      </c>
      <c r="B14" s="307" t="s">
        <v>764</v>
      </c>
      <c r="C14" s="308">
        <v>9204</v>
      </c>
      <c r="D14" s="307" t="s">
        <v>765</v>
      </c>
      <c r="E14" s="308">
        <v>15702138</v>
      </c>
      <c r="F14" s="307" t="s">
        <v>160</v>
      </c>
      <c r="G14" s="307" t="s">
        <v>160</v>
      </c>
      <c r="H14" s="307" t="s">
        <v>160</v>
      </c>
      <c r="I14" s="307" t="s">
        <v>160</v>
      </c>
      <c r="J14" s="308">
        <v>154</v>
      </c>
    </row>
    <row r="15" spans="1:10" s="299" customFormat="1" ht="60">
      <c r="A15" s="307" t="s">
        <v>766</v>
      </c>
      <c r="B15" s="307" t="s">
        <v>767</v>
      </c>
      <c r="C15" s="308">
        <v>3310</v>
      </c>
      <c r="D15" s="307" t="s">
        <v>768</v>
      </c>
      <c r="E15" s="308">
        <v>94086362</v>
      </c>
      <c r="F15" s="307" t="s">
        <v>769</v>
      </c>
      <c r="G15" s="307" t="s">
        <v>770</v>
      </c>
      <c r="H15" s="307" t="s">
        <v>771</v>
      </c>
      <c r="I15" s="307" t="s">
        <v>772</v>
      </c>
      <c r="J15" s="308">
        <v>26</v>
      </c>
    </row>
    <row r="16" spans="1:10" s="299" customFormat="1" ht="45">
      <c r="A16" s="307" t="s">
        <v>773</v>
      </c>
      <c r="B16" s="307" t="s">
        <v>774</v>
      </c>
      <c r="C16" s="308">
        <v>6000</v>
      </c>
      <c r="D16" s="307" t="s">
        <v>569</v>
      </c>
      <c r="E16" s="308">
        <v>32375204</v>
      </c>
      <c r="F16" s="307" t="s">
        <v>775</v>
      </c>
      <c r="G16" s="307" t="s">
        <v>776</v>
      </c>
      <c r="H16" s="307" t="s">
        <v>777</v>
      </c>
      <c r="I16" s="307" t="s">
        <v>778</v>
      </c>
      <c r="J16" s="308">
        <v>51</v>
      </c>
    </row>
    <row r="17" spans="1:10" s="299" customFormat="1" ht="15">
      <c r="A17" s="307" t="s">
        <v>779</v>
      </c>
      <c r="B17" s="307" t="s">
        <v>780</v>
      </c>
      <c r="C17" s="308">
        <v>8250</v>
      </c>
      <c r="D17" s="307" t="s">
        <v>624</v>
      </c>
      <c r="E17" s="308">
        <v>21101906</v>
      </c>
      <c r="F17" s="307" t="s">
        <v>781</v>
      </c>
      <c r="G17" s="307" t="s">
        <v>160</v>
      </c>
      <c r="H17" s="307" t="s">
        <v>160</v>
      </c>
      <c r="I17" s="307" t="s">
        <v>160</v>
      </c>
      <c r="J17" s="308">
        <v>199</v>
      </c>
    </row>
    <row r="18" spans="1:10" s="299" customFormat="1" ht="45">
      <c r="A18" s="307" t="s">
        <v>782</v>
      </c>
      <c r="B18" s="307" t="s">
        <v>783</v>
      </c>
      <c r="C18" s="308">
        <v>1380</v>
      </c>
      <c r="D18" s="307" t="s">
        <v>664</v>
      </c>
      <c r="E18" s="308">
        <v>77038037</v>
      </c>
      <c r="F18" s="307" t="s">
        <v>784</v>
      </c>
      <c r="G18" s="307" t="s">
        <v>785</v>
      </c>
      <c r="H18" s="307" t="s">
        <v>786</v>
      </c>
      <c r="I18" s="307" t="s">
        <v>787</v>
      </c>
      <c r="J18" s="308">
        <v>11</v>
      </c>
    </row>
    <row r="19" spans="1:10" s="299" customFormat="1" ht="45">
      <c r="A19" s="307" t="s">
        <v>788</v>
      </c>
      <c r="B19" s="307" t="s">
        <v>789</v>
      </c>
      <c r="C19" s="308">
        <v>8340</v>
      </c>
      <c r="D19" s="307" t="s">
        <v>790</v>
      </c>
      <c r="E19" s="308">
        <v>66111889</v>
      </c>
      <c r="F19" s="307" t="s">
        <v>791</v>
      </c>
      <c r="G19" s="307" t="s">
        <v>792</v>
      </c>
      <c r="H19" s="307" t="s">
        <v>793</v>
      </c>
      <c r="I19" s="307" t="s">
        <v>794</v>
      </c>
      <c r="J19" s="308">
        <v>57</v>
      </c>
    </row>
    <row r="20" spans="1:10" s="299" customFormat="1" ht="60">
      <c r="A20" s="307" t="s">
        <v>795</v>
      </c>
      <c r="B20" s="307" t="s">
        <v>796</v>
      </c>
      <c r="C20" s="308">
        <v>3330</v>
      </c>
      <c r="D20" s="307" t="s">
        <v>589</v>
      </c>
      <c r="E20" s="308">
        <v>25344650</v>
      </c>
      <c r="F20" s="307" t="s">
        <v>797</v>
      </c>
      <c r="G20" s="307" t="s">
        <v>798</v>
      </c>
      <c r="H20" s="307" t="s">
        <v>799</v>
      </c>
      <c r="I20" s="307" t="s">
        <v>800</v>
      </c>
      <c r="J20" s="308">
        <v>24</v>
      </c>
    </row>
    <row r="21" spans="1:10" s="299" customFormat="1" ht="45">
      <c r="A21" s="307" t="s">
        <v>801</v>
      </c>
      <c r="B21" s="307" t="s">
        <v>802</v>
      </c>
      <c r="C21" s="308">
        <v>8290</v>
      </c>
      <c r="D21" s="307" t="s">
        <v>658</v>
      </c>
      <c r="E21" s="308">
        <v>90581121</v>
      </c>
      <c r="F21" s="307" t="s">
        <v>803</v>
      </c>
      <c r="G21" s="307" t="s">
        <v>804</v>
      </c>
      <c r="H21" s="307" t="s">
        <v>805</v>
      </c>
      <c r="I21" s="307" t="s">
        <v>806</v>
      </c>
      <c r="J21" s="308">
        <v>56</v>
      </c>
    </row>
    <row r="22" spans="1:10" s="299" customFormat="1" ht="30">
      <c r="A22" s="307" t="s">
        <v>807</v>
      </c>
      <c r="B22" s="307" t="s">
        <v>808</v>
      </c>
      <c r="C22" s="308">
        <v>6250</v>
      </c>
      <c r="D22" s="307" t="s">
        <v>606</v>
      </c>
      <c r="E22" s="308">
        <v>37819127</v>
      </c>
      <c r="F22" s="307" t="s">
        <v>809</v>
      </c>
      <c r="G22" s="307" t="s">
        <v>810</v>
      </c>
      <c r="H22" s="307" t="s">
        <v>811</v>
      </c>
      <c r="I22" s="307" t="s">
        <v>812</v>
      </c>
      <c r="J22" s="308">
        <v>49</v>
      </c>
    </row>
    <row r="23" spans="1:10" s="299" customFormat="1" ht="30">
      <c r="A23" s="307" t="s">
        <v>813</v>
      </c>
      <c r="B23" s="307" t="s">
        <v>814</v>
      </c>
      <c r="C23" s="308">
        <v>6310</v>
      </c>
      <c r="D23" s="307" t="s">
        <v>815</v>
      </c>
      <c r="E23" s="308">
        <v>70981515</v>
      </c>
      <c r="F23" s="307" t="s">
        <v>816</v>
      </c>
      <c r="G23" s="307" t="s">
        <v>817</v>
      </c>
      <c r="H23" s="307" t="s">
        <v>818</v>
      </c>
      <c r="I23" s="307" t="s">
        <v>819</v>
      </c>
      <c r="J23" s="308">
        <v>47</v>
      </c>
    </row>
    <row r="24" spans="1:10" s="299" customFormat="1" ht="30">
      <c r="A24" s="307" t="s">
        <v>820</v>
      </c>
      <c r="B24" s="307" t="s">
        <v>821</v>
      </c>
      <c r="C24" s="308">
        <v>3270</v>
      </c>
      <c r="D24" s="307" t="s">
        <v>822</v>
      </c>
      <c r="E24" s="308">
        <v>48279242</v>
      </c>
      <c r="F24" s="307" t="s">
        <v>823</v>
      </c>
      <c r="G24" s="307" t="s">
        <v>824</v>
      </c>
      <c r="H24" s="307" t="s">
        <v>825</v>
      </c>
      <c r="I24" s="307" t="s">
        <v>826</v>
      </c>
      <c r="J24" s="308">
        <v>112</v>
      </c>
    </row>
    <row r="25" spans="1:10" s="299" customFormat="1" ht="45">
      <c r="A25" s="307" t="s">
        <v>827</v>
      </c>
      <c r="B25" s="307" t="s">
        <v>828</v>
      </c>
      <c r="C25" s="308">
        <v>1433</v>
      </c>
      <c r="D25" s="307" t="s">
        <v>684</v>
      </c>
      <c r="E25" s="308">
        <v>30080070</v>
      </c>
      <c r="F25" s="307" t="s">
        <v>829</v>
      </c>
      <c r="G25" s="307" t="s">
        <v>830</v>
      </c>
      <c r="H25" s="307" t="s">
        <v>831</v>
      </c>
      <c r="I25" s="307" t="s">
        <v>832</v>
      </c>
      <c r="J25" s="308">
        <v>55</v>
      </c>
    </row>
    <row r="26" spans="1:10" s="299" customFormat="1" ht="30">
      <c r="A26" s="307" t="s">
        <v>833</v>
      </c>
      <c r="B26" s="307" t="s">
        <v>834</v>
      </c>
      <c r="C26" s="308">
        <v>2380</v>
      </c>
      <c r="D26" s="307" t="s">
        <v>638</v>
      </c>
      <c r="E26" s="308">
        <v>53440978</v>
      </c>
      <c r="F26" s="307" t="s">
        <v>835</v>
      </c>
      <c r="G26" s="307" t="s">
        <v>836</v>
      </c>
      <c r="H26" s="307" t="s">
        <v>837</v>
      </c>
      <c r="I26" s="307" t="s">
        <v>838</v>
      </c>
      <c r="J26" s="308">
        <v>16</v>
      </c>
    </row>
    <row r="27" spans="1:10" s="299" customFormat="1" ht="45">
      <c r="A27" s="307" t="s">
        <v>839</v>
      </c>
      <c r="B27" s="307" t="s">
        <v>840</v>
      </c>
      <c r="C27" s="308">
        <v>1420</v>
      </c>
      <c r="D27" s="307" t="s">
        <v>627</v>
      </c>
      <c r="E27" s="308">
        <v>40870057</v>
      </c>
      <c r="F27" s="307" t="s">
        <v>841</v>
      </c>
      <c r="G27" s="307" t="s">
        <v>842</v>
      </c>
      <c r="H27" s="307" t="s">
        <v>843</v>
      </c>
      <c r="I27" s="307" t="s">
        <v>844</v>
      </c>
      <c r="J27" s="308">
        <v>1</v>
      </c>
    </row>
    <row r="28" spans="1:10" s="299" customFormat="1" ht="60">
      <c r="A28" s="307" t="s">
        <v>845</v>
      </c>
      <c r="B28" s="307" t="s">
        <v>846</v>
      </c>
      <c r="C28" s="308">
        <v>1217</v>
      </c>
      <c r="D28" s="307" t="s">
        <v>847</v>
      </c>
      <c r="E28" s="308">
        <v>85158640</v>
      </c>
      <c r="F28" s="307" t="s">
        <v>848</v>
      </c>
      <c r="G28" s="307" t="s">
        <v>849</v>
      </c>
      <c r="H28" s="307" t="s">
        <v>850</v>
      </c>
      <c r="I28" s="307" t="s">
        <v>851</v>
      </c>
      <c r="J28" s="308">
        <v>139</v>
      </c>
    </row>
    <row r="29" spans="1:10" s="299" customFormat="1" ht="45">
      <c r="A29" s="307" t="s">
        <v>852</v>
      </c>
      <c r="B29" s="307" t="s">
        <v>853</v>
      </c>
      <c r="C29" s="308">
        <v>1410</v>
      </c>
      <c r="D29" s="307" t="s">
        <v>628</v>
      </c>
      <c r="E29" s="308">
        <v>82253536</v>
      </c>
      <c r="F29" s="307" t="s">
        <v>854</v>
      </c>
      <c r="G29" s="307" t="s">
        <v>855</v>
      </c>
      <c r="H29" s="307" t="s">
        <v>856</v>
      </c>
      <c r="I29" s="307" t="s">
        <v>857</v>
      </c>
      <c r="J29" s="308">
        <v>6</v>
      </c>
    </row>
    <row r="30" spans="1:10" s="299" customFormat="1" ht="60">
      <c r="A30" s="307" t="s">
        <v>858</v>
      </c>
      <c r="B30" s="307" t="s">
        <v>859</v>
      </c>
      <c r="C30" s="308">
        <v>1360</v>
      </c>
      <c r="D30" s="307" t="s">
        <v>860</v>
      </c>
      <c r="E30" s="308">
        <v>75879611</v>
      </c>
      <c r="F30" s="307" t="s">
        <v>861</v>
      </c>
      <c r="G30" s="307" t="s">
        <v>862</v>
      </c>
      <c r="H30" s="307" t="s">
        <v>863</v>
      </c>
      <c r="I30" s="307" t="s">
        <v>864</v>
      </c>
      <c r="J30" s="308">
        <v>3</v>
      </c>
    </row>
    <row r="31" spans="1:10" s="299" customFormat="1" ht="30">
      <c r="A31" s="307" t="s">
        <v>865</v>
      </c>
      <c r="B31" s="307" t="s">
        <v>866</v>
      </c>
      <c r="C31" s="308">
        <v>1270</v>
      </c>
      <c r="D31" s="307" t="s">
        <v>604</v>
      </c>
      <c r="E31" s="308">
        <v>84245956</v>
      </c>
      <c r="F31" s="307" t="s">
        <v>160</v>
      </c>
      <c r="G31" s="307" t="s">
        <v>867</v>
      </c>
      <c r="H31" s="307" t="s">
        <v>868</v>
      </c>
      <c r="I31" s="307" t="s">
        <v>160</v>
      </c>
      <c r="J31" s="308">
        <v>10</v>
      </c>
    </row>
    <row r="32" spans="1:10" s="299" customFormat="1" ht="30">
      <c r="A32" s="307" t="s">
        <v>869</v>
      </c>
      <c r="B32" s="307" t="s">
        <v>870</v>
      </c>
      <c r="C32" s="308">
        <v>6230</v>
      </c>
      <c r="D32" s="307" t="s">
        <v>576</v>
      </c>
      <c r="E32" s="308">
        <v>17322057</v>
      </c>
      <c r="F32" s="307" t="s">
        <v>160</v>
      </c>
      <c r="G32" s="307" t="s">
        <v>160</v>
      </c>
      <c r="H32" s="307" t="s">
        <v>160</v>
      </c>
      <c r="I32" s="307" t="s">
        <v>160</v>
      </c>
      <c r="J32" s="308">
        <v>48</v>
      </c>
    </row>
    <row r="33" spans="1:11" ht="45">
      <c r="A33" s="307" t="s">
        <v>871</v>
      </c>
      <c r="B33" s="307" t="s">
        <v>872</v>
      </c>
      <c r="C33" s="308">
        <v>6330</v>
      </c>
      <c r="D33" s="307" t="s">
        <v>586</v>
      </c>
      <c r="E33" s="308">
        <v>73819174</v>
      </c>
      <c r="F33" s="307" t="s">
        <v>873</v>
      </c>
      <c r="G33" s="307" t="s">
        <v>874</v>
      </c>
      <c r="H33" s="307" t="s">
        <v>875</v>
      </c>
      <c r="I33" s="307" t="s">
        <v>876</v>
      </c>
      <c r="J33" s="308">
        <v>52</v>
      </c>
      <c r="K33" s="300"/>
    </row>
    <row r="34" spans="1:11" ht="30">
      <c r="A34" s="307" t="s">
        <v>877</v>
      </c>
      <c r="B34" s="307" t="s">
        <v>878</v>
      </c>
      <c r="C34" s="308">
        <v>9240</v>
      </c>
      <c r="D34" s="307" t="s">
        <v>630</v>
      </c>
      <c r="E34" s="308">
        <v>34813144</v>
      </c>
      <c r="F34" s="307" t="s">
        <v>879</v>
      </c>
      <c r="G34" s="307" t="s">
        <v>880</v>
      </c>
      <c r="H34" s="307" t="s">
        <v>881</v>
      </c>
      <c r="I34" s="307" t="s">
        <v>882</v>
      </c>
      <c r="J34" s="308">
        <v>186</v>
      </c>
      <c r="K34" s="300"/>
    </row>
    <row r="35" spans="1:11" ht="90">
      <c r="A35" s="307" t="s">
        <v>883</v>
      </c>
      <c r="B35" s="307" t="s">
        <v>884</v>
      </c>
      <c r="C35" s="308">
        <v>1000</v>
      </c>
      <c r="D35" s="307" t="s">
        <v>885</v>
      </c>
      <c r="E35" s="308">
        <v>64520463</v>
      </c>
      <c r="F35" s="307" t="s">
        <v>886</v>
      </c>
      <c r="G35" s="307" t="s">
        <v>887</v>
      </c>
      <c r="H35" s="307" t="s">
        <v>888</v>
      </c>
      <c r="I35" s="307" t="s">
        <v>889</v>
      </c>
      <c r="J35" s="308">
        <v>13</v>
      </c>
      <c r="K35" s="300"/>
    </row>
    <row r="36" spans="1:11" ht="45">
      <c r="A36" s="307" t="s">
        <v>890</v>
      </c>
      <c r="B36" s="307" t="s">
        <v>891</v>
      </c>
      <c r="C36" s="308">
        <v>4270</v>
      </c>
      <c r="D36" s="307" t="s">
        <v>567</v>
      </c>
      <c r="E36" s="308">
        <v>67496717</v>
      </c>
      <c r="F36" s="307" t="s">
        <v>892</v>
      </c>
      <c r="G36" s="307" t="s">
        <v>893</v>
      </c>
      <c r="H36" s="307" t="s">
        <v>894</v>
      </c>
      <c r="I36" s="307" t="s">
        <v>895</v>
      </c>
      <c r="J36" s="308">
        <v>36</v>
      </c>
      <c r="K36" s="300"/>
    </row>
    <row r="37" spans="1:11" ht="75">
      <c r="A37" s="307" t="s">
        <v>896</v>
      </c>
      <c r="B37" s="307"/>
      <c r="C37" s="308">
        <v>3230</v>
      </c>
      <c r="D37" s="307" t="s">
        <v>659</v>
      </c>
      <c r="E37" s="308">
        <v>54691877</v>
      </c>
      <c r="F37" s="307" t="s">
        <v>897</v>
      </c>
      <c r="G37" s="307" t="s">
        <v>898</v>
      </c>
      <c r="H37" s="307" t="s">
        <v>899</v>
      </c>
      <c r="I37" s="307" t="s">
        <v>900</v>
      </c>
      <c r="J37" s="308">
        <v>27</v>
      </c>
      <c r="K37" s="300"/>
    </row>
    <row r="38" spans="1:11" ht="45">
      <c r="A38" s="307" t="s">
        <v>901</v>
      </c>
      <c r="B38" s="307" t="s">
        <v>902</v>
      </c>
      <c r="C38" s="308">
        <v>3210</v>
      </c>
      <c r="D38" s="307" t="s">
        <v>673</v>
      </c>
      <c r="E38" s="308">
        <v>85452360</v>
      </c>
      <c r="F38" s="307" t="s">
        <v>903</v>
      </c>
      <c r="G38" s="307" t="s">
        <v>904</v>
      </c>
      <c r="H38" s="307" t="s">
        <v>905</v>
      </c>
      <c r="I38" s="307" t="s">
        <v>906</v>
      </c>
      <c r="J38" s="308">
        <v>21</v>
      </c>
      <c r="K38" s="300"/>
    </row>
    <row r="39" spans="1:11" ht="30">
      <c r="A39" s="307" t="s">
        <v>907</v>
      </c>
      <c r="B39" s="307" t="s">
        <v>908</v>
      </c>
      <c r="C39" s="308">
        <v>9231</v>
      </c>
      <c r="D39" s="307" t="s">
        <v>909</v>
      </c>
      <c r="E39" s="308">
        <v>32876858</v>
      </c>
      <c r="F39" s="307" t="s">
        <v>910</v>
      </c>
      <c r="G39" s="307" t="s">
        <v>911</v>
      </c>
      <c r="H39" s="307" t="s">
        <v>912</v>
      </c>
      <c r="I39" s="307" t="s">
        <v>160</v>
      </c>
      <c r="J39" s="308">
        <v>193</v>
      </c>
      <c r="K39" s="300"/>
    </row>
    <row r="40" spans="1:11" ht="45">
      <c r="A40" s="307" t="s">
        <v>913</v>
      </c>
      <c r="B40" s="307"/>
      <c r="C40" s="308">
        <v>5280</v>
      </c>
      <c r="D40" s="307" t="s">
        <v>667</v>
      </c>
      <c r="E40" s="308">
        <v>13286218</v>
      </c>
      <c r="F40" s="307" t="s">
        <v>914</v>
      </c>
      <c r="G40" s="307" t="s">
        <v>915</v>
      </c>
      <c r="H40" s="307" t="s">
        <v>916</v>
      </c>
      <c r="I40" s="307" t="s">
        <v>917</v>
      </c>
      <c r="J40" s="308">
        <v>45</v>
      </c>
      <c r="K40" s="300"/>
    </row>
    <row r="41" spans="1:11" ht="45">
      <c r="A41" s="307" t="s">
        <v>918</v>
      </c>
      <c r="B41" s="307"/>
      <c r="C41" s="308">
        <v>3342</v>
      </c>
      <c r="D41" s="307" t="s">
        <v>919</v>
      </c>
      <c r="E41" s="308">
        <v>43444954</v>
      </c>
      <c r="F41" s="307" t="s">
        <v>920</v>
      </c>
      <c r="G41" s="307" t="s">
        <v>921</v>
      </c>
      <c r="H41" s="307" t="s">
        <v>922</v>
      </c>
      <c r="I41" s="307" t="s">
        <v>923</v>
      </c>
      <c r="J41" s="308">
        <v>29</v>
      </c>
      <c r="K41" s="300"/>
    </row>
    <row r="42" spans="1:11" ht="45">
      <c r="A42" s="307" t="s">
        <v>924</v>
      </c>
      <c r="B42" s="307"/>
      <c r="C42" s="308">
        <v>4000</v>
      </c>
      <c r="D42" s="307" t="s">
        <v>925</v>
      </c>
      <c r="E42" s="308">
        <v>72495421</v>
      </c>
      <c r="F42" s="307" t="s">
        <v>926</v>
      </c>
      <c r="G42" s="307" t="s">
        <v>927</v>
      </c>
      <c r="H42" s="307" t="s">
        <v>928</v>
      </c>
      <c r="I42" s="307" t="s">
        <v>929</v>
      </c>
      <c r="J42" s="308">
        <v>40</v>
      </c>
      <c r="K42" s="300"/>
    </row>
    <row r="43" spans="1:11" ht="45">
      <c r="A43" s="307" t="s">
        <v>930</v>
      </c>
      <c r="B43" s="307"/>
      <c r="C43" s="308">
        <v>8330</v>
      </c>
      <c r="D43" s="307" t="s">
        <v>571</v>
      </c>
      <c r="E43" s="308">
        <v>38241528</v>
      </c>
      <c r="F43" s="307" t="s">
        <v>931</v>
      </c>
      <c r="G43" s="307" t="s">
        <v>932</v>
      </c>
      <c r="H43" s="307" t="s">
        <v>933</v>
      </c>
      <c r="I43" s="307" t="s">
        <v>934</v>
      </c>
      <c r="J43" s="308">
        <v>58</v>
      </c>
      <c r="K43" s="300"/>
    </row>
    <row r="44" spans="1:11" ht="15">
      <c r="A44" s="307" t="s">
        <v>935</v>
      </c>
      <c r="B44" s="307" t="s">
        <v>936</v>
      </c>
      <c r="C44" s="308">
        <v>2392</v>
      </c>
      <c r="D44" s="307" t="s">
        <v>626</v>
      </c>
      <c r="E44" s="308">
        <v>73310948</v>
      </c>
      <c r="F44" s="307" t="s">
        <v>160</v>
      </c>
      <c r="G44" s="307" t="s">
        <v>160</v>
      </c>
      <c r="H44" s="307" t="s">
        <v>160</v>
      </c>
      <c r="I44" s="307" t="s">
        <v>160</v>
      </c>
      <c r="J44" s="308">
        <v>109</v>
      </c>
      <c r="K44" s="300"/>
    </row>
    <row r="45" spans="1:11" ht="45">
      <c r="A45" s="307" t="s">
        <v>937</v>
      </c>
      <c r="B45" s="307"/>
      <c r="C45" s="308">
        <v>8000</v>
      </c>
      <c r="D45" s="307" t="s">
        <v>938</v>
      </c>
      <c r="E45" s="308">
        <v>13503766</v>
      </c>
      <c r="F45" s="307" t="s">
        <v>939</v>
      </c>
      <c r="G45" s="307" t="s">
        <v>940</v>
      </c>
      <c r="H45" s="307" t="s">
        <v>941</v>
      </c>
      <c r="I45" s="307" t="s">
        <v>942</v>
      </c>
      <c r="J45" s="308">
        <v>60</v>
      </c>
      <c r="K45" s="300"/>
    </row>
    <row r="46" spans="1:11" ht="45">
      <c r="A46" s="307" t="s">
        <v>943</v>
      </c>
      <c r="B46" s="307"/>
      <c r="C46" s="308">
        <v>9250</v>
      </c>
      <c r="D46" s="307" t="s">
        <v>683</v>
      </c>
      <c r="E46" s="308">
        <v>69673195</v>
      </c>
      <c r="F46" s="307" t="s">
        <v>944</v>
      </c>
      <c r="G46" s="307" t="s">
        <v>945</v>
      </c>
      <c r="H46" s="307" t="s">
        <v>946</v>
      </c>
      <c r="I46" s="307" t="s">
        <v>947</v>
      </c>
      <c r="J46" s="308">
        <v>141</v>
      </c>
      <c r="K46" s="300"/>
    </row>
    <row r="47" spans="1:11" ht="45">
      <c r="A47" s="307" t="s">
        <v>948</v>
      </c>
      <c r="B47" s="307"/>
      <c r="C47" s="308">
        <v>4240</v>
      </c>
      <c r="D47" s="307" t="s">
        <v>637</v>
      </c>
      <c r="E47" s="308">
        <v>98605275</v>
      </c>
      <c r="F47" s="307" t="s">
        <v>949</v>
      </c>
      <c r="G47" s="307" t="s">
        <v>950</v>
      </c>
      <c r="H47" s="307" t="s">
        <v>951</v>
      </c>
      <c r="I47" s="307" t="s">
        <v>952</v>
      </c>
      <c r="J47" s="308">
        <v>33</v>
      </c>
      <c r="K47" s="300"/>
    </row>
    <row r="48" spans="1:11" ht="30">
      <c r="A48" s="307" t="s">
        <v>953</v>
      </c>
      <c r="B48" s="307"/>
      <c r="C48" s="308">
        <v>2310</v>
      </c>
      <c r="D48" s="307" t="s">
        <v>622</v>
      </c>
      <c r="E48" s="308">
        <v>32621213</v>
      </c>
      <c r="F48" s="307" t="s">
        <v>954</v>
      </c>
      <c r="G48" s="307" t="s">
        <v>955</v>
      </c>
      <c r="H48" s="307" t="s">
        <v>956</v>
      </c>
      <c r="I48" s="307" t="s">
        <v>957</v>
      </c>
      <c r="J48" s="308">
        <v>22</v>
      </c>
      <c r="K48" s="300"/>
    </row>
    <row r="49" spans="1:11" ht="45">
      <c r="A49" s="307" t="s">
        <v>958</v>
      </c>
      <c r="B49" s="307" t="s">
        <v>959</v>
      </c>
      <c r="C49" s="308">
        <v>5220</v>
      </c>
      <c r="D49" s="307" t="s">
        <v>581</v>
      </c>
      <c r="E49" s="308">
        <v>97143499</v>
      </c>
      <c r="F49" s="307" t="s">
        <v>960</v>
      </c>
      <c r="G49" s="307" t="s">
        <v>961</v>
      </c>
      <c r="H49" s="307" t="s">
        <v>962</v>
      </c>
      <c r="I49" s="307" t="s">
        <v>963</v>
      </c>
      <c r="J49" s="308">
        <v>41</v>
      </c>
      <c r="K49" s="300"/>
    </row>
    <row r="50" spans="1:11" ht="45">
      <c r="A50" s="307" t="s">
        <v>964</v>
      </c>
      <c r="B50" s="307" t="s">
        <v>965</v>
      </c>
      <c r="C50" s="308">
        <v>8210</v>
      </c>
      <c r="D50" s="307" t="s">
        <v>582</v>
      </c>
      <c r="E50" s="308">
        <v>96907436</v>
      </c>
      <c r="F50" s="307" t="s">
        <v>160</v>
      </c>
      <c r="G50" s="307" t="s">
        <v>966</v>
      </c>
      <c r="H50" s="307" t="s">
        <v>967</v>
      </c>
      <c r="I50" s="307" t="s">
        <v>968</v>
      </c>
      <c r="J50" s="308">
        <v>54</v>
      </c>
      <c r="K50" s="300"/>
    </row>
    <row r="51" spans="1:11" ht="75">
      <c r="A51" s="307" t="s">
        <v>969</v>
      </c>
      <c r="B51" s="307" t="s">
        <v>970</v>
      </c>
      <c r="C51" s="308">
        <v>4290</v>
      </c>
      <c r="D51" s="307" t="s">
        <v>629</v>
      </c>
      <c r="E51" s="308">
        <v>45105138</v>
      </c>
      <c r="F51" s="307" t="s">
        <v>971</v>
      </c>
      <c r="G51" s="307" t="s">
        <v>972</v>
      </c>
      <c r="H51" s="307" t="s">
        <v>973</v>
      </c>
      <c r="I51" s="307" t="s">
        <v>974</v>
      </c>
      <c r="J51" s="308">
        <v>39</v>
      </c>
      <c r="K51" s="300"/>
    </row>
    <row r="52" spans="1:11" ht="15">
      <c r="A52" s="307" t="s">
        <v>975</v>
      </c>
      <c r="B52" s="307" t="s">
        <v>976</v>
      </c>
      <c r="C52" s="308">
        <v>3205</v>
      </c>
      <c r="D52" s="307" t="s">
        <v>977</v>
      </c>
      <c r="E52" s="308">
        <v>85712990</v>
      </c>
      <c r="F52" s="307" t="s">
        <v>160</v>
      </c>
      <c r="G52" s="307" t="s">
        <v>160</v>
      </c>
      <c r="H52" s="307" t="s">
        <v>160</v>
      </c>
      <c r="I52" s="307" t="s">
        <v>160</v>
      </c>
      <c r="J52" s="308">
        <v>125</v>
      </c>
      <c r="K52" s="300"/>
    </row>
    <row r="53" spans="1:11" ht="30">
      <c r="A53" s="307" t="s">
        <v>978</v>
      </c>
      <c r="B53" s="307" t="s">
        <v>979</v>
      </c>
      <c r="C53" s="308">
        <v>9000</v>
      </c>
      <c r="D53" s="307" t="s">
        <v>584</v>
      </c>
      <c r="E53" s="308">
        <v>61364576</v>
      </c>
      <c r="F53" s="307" t="s">
        <v>980</v>
      </c>
      <c r="G53" s="307" t="s">
        <v>981</v>
      </c>
      <c r="H53" s="307" t="s">
        <v>982</v>
      </c>
      <c r="I53" s="307" t="s">
        <v>983</v>
      </c>
      <c r="J53" s="308">
        <v>66</v>
      </c>
      <c r="K53" s="300"/>
    </row>
    <row r="54" spans="1:11" ht="45">
      <c r="A54" s="307" t="s">
        <v>984</v>
      </c>
      <c r="B54" s="307" t="s">
        <v>985</v>
      </c>
      <c r="C54" s="308">
        <v>4282</v>
      </c>
      <c r="D54" s="307" t="s">
        <v>986</v>
      </c>
      <c r="E54" s="308">
        <v>43632319</v>
      </c>
      <c r="F54" s="307" t="s">
        <v>160</v>
      </c>
      <c r="G54" s="307" t="s">
        <v>160</v>
      </c>
      <c r="H54" s="307" t="s">
        <v>160</v>
      </c>
      <c r="I54" s="307" t="s">
        <v>160</v>
      </c>
      <c r="J54" s="308">
        <v>37</v>
      </c>
      <c r="K54" s="300"/>
    </row>
    <row r="55" spans="1:11" ht="30">
      <c r="A55" s="307" t="s">
        <v>987</v>
      </c>
      <c r="B55" s="307" t="s">
        <v>988</v>
      </c>
      <c r="C55" s="308">
        <v>1241</v>
      </c>
      <c r="D55" s="307" t="s">
        <v>989</v>
      </c>
      <c r="E55" s="308">
        <v>96465883</v>
      </c>
      <c r="F55" s="307" t="s">
        <v>990</v>
      </c>
      <c r="G55" s="307" t="s">
        <v>991</v>
      </c>
      <c r="H55" s="307" t="s">
        <v>992</v>
      </c>
      <c r="I55" s="307" t="s">
        <v>993</v>
      </c>
      <c r="J55" s="308">
        <v>7</v>
      </c>
      <c r="K55" s="300"/>
    </row>
    <row r="56" spans="1:11" ht="45">
      <c r="A56" s="307" t="s">
        <v>994</v>
      </c>
      <c r="B56" s="307" t="s">
        <v>995</v>
      </c>
      <c r="C56" s="308">
        <v>1370</v>
      </c>
      <c r="D56" s="307" t="s">
        <v>677</v>
      </c>
      <c r="E56" s="308">
        <v>88743926</v>
      </c>
      <c r="F56" s="307" t="s">
        <v>996</v>
      </c>
      <c r="G56" s="307" t="s">
        <v>997</v>
      </c>
      <c r="H56" s="307" t="s">
        <v>998</v>
      </c>
      <c r="I56" s="307" t="s">
        <v>999</v>
      </c>
      <c r="J56" s="308">
        <v>5</v>
      </c>
      <c r="K56" s="300"/>
    </row>
    <row r="57" spans="1:11" ht="30">
      <c r="A57" s="307" t="s">
        <v>1000</v>
      </c>
      <c r="B57" s="307" t="s">
        <v>1001</v>
      </c>
      <c r="C57" s="308">
        <v>2270</v>
      </c>
      <c r="D57" s="307" t="s">
        <v>592</v>
      </c>
      <c r="E57" s="308">
        <v>66338441</v>
      </c>
      <c r="F57" s="307" t="s">
        <v>1002</v>
      </c>
      <c r="G57" s="307" t="s">
        <v>1003</v>
      </c>
      <c r="H57" s="307" t="s">
        <v>1004</v>
      </c>
      <c r="I57" s="307" t="s">
        <v>1005</v>
      </c>
      <c r="J57" s="308">
        <v>15</v>
      </c>
      <c r="K57" s="300"/>
    </row>
    <row r="58" spans="1:11" ht="60">
      <c r="A58" s="307" t="s">
        <v>1006</v>
      </c>
      <c r="B58" s="307" t="s">
        <v>1007</v>
      </c>
      <c r="C58" s="308">
        <v>2250</v>
      </c>
      <c r="D58" s="307" t="s">
        <v>577</v>
      </c>
      <c r="E58" s="308">
        <v>65735676</v>
      </c>
      <c r="F58" s="307" t="s">
        <v>1008</v>
      </c>
      <c r="G58" s="307" t="s">
        <v>1009</v>
      </c>
      <c r="H58" s="307" t="s">
        <v>1010</v>
      </c>
      <c r="I58" s="307" t="s">
        <v>1011</v>
      </c>
      <c r="J58" s="308">
        <v>19</v>
      </c>
      <c r="K58" s="300"/>
    </row>
    <row r="59" spans="1:11" ht="45">
      <c r="A59" s="307" t="s">
        <v>1012</v>
      </c>
      <c r="B59" s="307" t="s">
        <v>1013</v>
      </c>
      <c r="C59" s="308">
        <v>3320</v>
      </c>
      <c r="D59" s="307" t="s">
        <v>1014</v>
      </c>
      <c r="E59" s="308">
        <v>55713998</v>
      </c>
      <c r="F59" s="307" t="s">
        <v>1015</v>
      </c>
      <c r="G59" s="307" t="s">
        <v>1016</v>
      </c>
      <c r="H59" s="307" t="s">
        <v>1017</v>
      </c>
      <c r="I59" s="307" t="s">
        <v>1018</v>
      </c>
      <c r="J59" s="308">
        <v>28</v>
      </c>
      <c r="K59" s="300"/>
    </row>
    <row r="60" spans="1:11" ht="30">
      <c r="A60" s="307" t="s">
        <v>1019</v>
      </c>
      <c r="B60" s="307" t="s">
        <v>1020</v>
      </c>
      <c r="C60" s="308">
        <v>5270</v>
      </c>
      <c r="D60" s="307" t="s">
        <v>562</v>
      </c>
      <c r="E60" s="308">
        <v>68647336</v>
      </c>
      <c r="F60" s="307" t="s">
        <v>1021</v>
      </c>
      <c r="G60" s="307" t="s">
        <v>1022</v>
      </c>
      <c r="H60" s="307" t="s">
        <v>1023</v>
      </c>
      <c r="I60" s="307" t="s">
        <v>1024</v>
      </c>
      <c r="J60" s="308">
        <v>42</v>
      </c>
      <c r="K60" s="300"/>
    </row>
    <row r="61" spans="1:11" ht="30">
      <c r="A61" s="307" t="s">
        <v>1025</v>
      </c>
      <c r="B61" s="307" t="s">
        <v>1026</v>
      </c>
      <c r="C61" s="308">
        <v>8270</v>
      </c>
      <c r="D61" s="307" t="s">
        <v>1027</v>
      </c>
      <c r="E61" s="308">
        <v>82719241</v>
      </c>
      <c r="F61" s="307" t="s">
        <v>1028</v>
      </c>
      <c r="G61" s="307" t="s">
        <v>1029</v>
      </c>
      <c r="H61" s="307" t="s">
        <v>1030</v>
      </c>
      <c r="I61" s="307" t="s">
        <v>1031</v>
      </c>
      <c r="J61" s="308">
        <v>59</v>
      </c>
      <c r="K61" s="300"/>
    </row>
    <row r="62" spans="1:11" ht="15">
      <c r="A62" s="307" t="s">
        <v>1032</v>
      </c>
      <c r="B62" s="307" t="s">
        <v>1033</v>
      </c>
      <c r="C62" s="308">
        <v>6210</v>
      </c>
      <c r="D62" s="307" t="s">
        <v>579</v>
      </c>
      <c r="E62" s="308">
        <v>89997271</v>
      </c>
      <c r="F62" s="307" t="s">
        <v>160</v>
      </c>
      <c r="G62" s="307" t="s">
        <v>160</v>
      </c>
      <c r="H62" s="307" t="s">
        <v>160</v>
      </c>
      <c r="I62" s="307" t="s">
        <v>160</v>
      </c>
      <c r="J62" s="308">
        <v>164</v>
      </c>
      <c r="K62" s="300"/>
    </row>
    <row r="63" spans="1:11" ht="30">
      <c r="A63" s="307" t="s">
        <v>1034</v>
      </c>
      <c r="B63" s="307" t="s">
        <v>1035</v>
      </c>
      <c r="C63" s="308">
        <v>1430</v>
      </c>
      <c r="D63" s="307" t="s">
        <v>610</v>
      </c>
      <c r="E63" s="308">
        <v>16477448</v>
      </c>
      <c r="F63" s="307" t="s">
        <v>1036</v>
      </c>
      <c r="G63" s="307" t="s">
        <v>1037</v>
      </c>
      <c r="H63" s="307" t="s">
        <v>1038</v>
      </c>
      <c r="I63" s="307" t="s">
        <v>1039</v>
      </c>
      <c r="J63" s="308">
        <v>4</v>
      </c>
      <c r="K63" s="300"/>
    </row>
    <row r="64" spans="1:11" ht="60">
      <c r="A64" s="307" t="s">
        <v>1040</v>
      </c>
      <c r="B64" s="307" t="s">
        <v>1041</v>
      </c>
      <c r="C64" s="308">
        <v>4220</v>
      </c>
      <c r="D64" s="307" t="s">
        <v>687</v>
      </c>
      <c r="E64" s="308">
        <v>93098448</v>
      </c>
      <c r="F64" s="307" t="s">
        <v>1042</v>
      </c>
      <c r="G64" s="307" t="s">
        <v>1043</v>
      </c>
      <c r="H64" s="307" t="s">
        <v>1044</v>
      </c>
      <c r="I64" s="307" t="s">
        <v>1045</v>
      </c>
      <c r="J64" s="308">
        <v>34</v>
      </c>
      <c r="K64" s="300"/>
    </row>
    <row r="65" spans="1:11" ht="15">
      <c r="A65" s="307" t="s">
        <v>1046</v>
      </c>
      <c r="B65" s="307" t="s">
        <v>160</v>
      </c>
      <c r="C65" s="309"/>
      <c r="D65" s="307" t="s">
        <v>160</v>
      </c>
      <c r="E65" s="309"/>
      <c r="F65" s="307" t="s">
        <v>1047</v>
      </c>
      <c r="G65" s="307" t="s">
        <v>1047</v>
      </c>
      <c r="H65" s="307" t="s">
        <v>160</v>
      </c>
      <c r="I65" s="307" t="s">
        <v>160</v>
      </c>
      <c r="J65" s="308">
        <v>79</v>
      </c>
      <c r="K65" s="300"/>
    </row>
    <row r="66" spans="1:11" ht="30">
      <c r="A66" s="307" t="s">
        <v>1048</v>
      </c>
      <c r="B66" s="307" t="s">
        <v>1049</v>
      </c>
      <c r="C66" s="308">
        <v>2000</v>
      </c>
      <c r="D66" s="307" t="s">
        <v>619</v>
      </c>
      <c r="E66" s="308">
        <v>71083715</v>
      </c>
      <c r="F66" s="307" t="s">
        <v>1050</v>
      </c>
      <c r="G66" s="307" t="s">
        <v>1051</v>
      </c>
      <c r="H66" s="307" t="s">
        <v>1052</v>
      </c>
      <c r="I66" s="307" t="s">
        <v>1053</v>
      </c>
      <c r="J66" s="308">
        <v>20</v>
      </c>
      <c r="K66" s="300"/>
    </row>
    <row r="67" spans="1:11" ht="30">
      <c r="A67" s="307" t="s">
        <v>1054</v>
      </c>
      <c r="B67" s="307" t="s">
        <v>1055</v>
      </c>
      <c r="C67" s="308">
        <v>1385</v>
      </c>
      <c r="D67" s="307" t="s">
        <v>1056</v>
      </c>
      <c r="E67" s="308">
        <v>47254629</v>
      </c>
      <c r="F67" s="307" t="s">
        <v>1057</v>
      </c>
      <c r="G67" s="307" t="s">
        <v>1058</v>
      </c>
      <c r="H67" s="307" t="s">
        <v>1059</v>
      </c>
      <c r="I67" s="307" t="s">
        <v>1060</v>
      </c>
      <c r="J67" s="308">
        <v>107</v>
      </c>
      <c r="K67" s="300"/>
    </row>
    <row r="68" spans="1:11" ht="45">
      <c r="A68" s="307" t="s">
        <v>1061</v>
      </c>
      <c r="B68" s="307" t="s">
        <v>1062</v>
      </c>
      <c r="C68" s="308">
        <v>4264</v>
      </c>
      <c r="D68" s="307" t="s">
        <v>661</v>
      </c>
      <c r="E68" s="308">
        <v>43302904</v>
      </c>
      <c r="F68" s="307" t="s">
        <v>1063</v>
      </c>
      <c r="G68" s="307" t="s">
        <v>1064</v>
      </c>
      <c r="H68" s="307" t="s">
        <v>1065</v>
      </c>
      <c r="I68" s="307" t="s">
        <v>1066</v>
      </c>
      <c r="J68" s="308">
        <v>82</v>
      </c>
      <c r="K68" s="300"/>
    </row>
    <row r="69" spans="1:11" ht="30">
      <c r="A69" s="307" t="s">
        <v>1067</v>
      </c>
      <c r="B69" s="307" t="s">
        <v>1068</v>
      </c>
      <c r="C69" s="308">
        <v>5282</v>
      </c>
      <c r="D69" s="307" t="s">
        <v>566</v>
      </c>
      <c r="E69" s="308">
        <v>54677696</v>
      </c>
      <c r="F69" s="307" t="s">
        <v>1069</v>
      </c>
      <c r="G69" s="307" t="s">
        <v>1070</v>
      </c>
      <c r="H69" s="307" t="s">
        <v>1071</v>
      </c>
      <c r="I69" s="307" t="s">
        <v>1072</v>
      </c>
      <c r="J69" s="308">
        <v>46</v>
      </c>
      <c r="K69" s="300"/>
    </row>
    <row r="70" spans="1:11" ht="30">
      <c r="A70" s="307" t="s">
        <v>1073</v>
      </c>
      <c r="B70" s="307" t="s">
        <v>1074</v>
      </c>
      <c r="C70" s="308">
        <v>2236</v>
      </c>
      <c r="D70" s="307" t="s">
        <v>1075</v>
      </c>
      <c r="E70" s="308">
        <v>78110475</v>
      </c>
      <c r="F70" s="307" t="s">
        <v>160</v>
      </c>
      <c r="G70" s="307" t="s">
        <v>160</v>
      </c>
      <c r="H70" s="307" t="s">
        <v>160</v>
      </c>
      <c r="I70" s="307" t="s">
        <v>160</v>
      </c>
      <c r="J70" s="308">
        <v>203</v>
      </c>
      <c r="K70" s="300"/>
    </row>
    <row r="71" spans="1:11" ht="60">
      <c r="A71" s="307" t="s">
        <v>1076</v>
      </c>
      <c r="B71" s="307" t="s">
        <v>1077</v>
      </c>
      <c r="C71" s="308">
        <v>9232</v>
      </c>
      <c r="D71" s="307" t="s">
        <v>561</v>
      </c>
      <c r="E71" s="308">
        <v>23656484</v>
      </c>
      <c r="F71" s="307" t="s">
        <v>1078</v>
      </c>
      <c r="G71" s="307" t="s">
        <v>1079</v>
      </c>
      <c r="H71" s="307" t="s">
        <v>1080</v>
      </c>
      <c r="I71" s="307" t="s">
        <v>1081</v>
      </c>
      <c r="J71" s="308">
        <v>63</v>
      </c>
      <c r="K71" s="300"/>
    </row>
    <row r="72" spans="1:11" ht="75">
      <c r="A72" s="307" t="s">
        <v>1082</v>
      </c>
      <c r="B72" s="307" t="s">
        <v>1083</v>
      </c>
      <c r="C72" s="308">
        <v>2393</v>
      </c>
      <c r="D72" s="307" t="s">
        <v>588</v>
      </c>
      <c r="E72" s="308">
        <v>44743548</v>
      </c>
      <c r="F72" s="307" t="s">
        <v>1084</v>
      </c>
      <c r="G72" s="307" t="s">
        <v>1085</v>
      </c>
      <c r="H72" s="307" t="s">
        <v>1086</v>
      </c>
      <c r="I72" s="307" t="s">
        <v>1087</v>
      </c>
      <c r="J72" s="308">
        <v>17</v>
      </c>
      <c r="K72" s="300"/>
    </row>
    <row r="73" spans="1:11" ht="30">
      <c r="A73" s="307" t="s">
        <v>1088</v>
      </c>
      <c r="B73" s="307" t="s">
        <v>1089</v>
      </c>
      <c r="C73" s="308">
        <v>3224</v>
      </c>
      <c r="D73" s="307" t="s">
        <v>1090</v>
      </c>
      <c r="E73" s="308">
        <v>22084665</v>
      </c>
      <c r="F73" s="307" t="s">
        <v>160</v>
      </c>
      <c r="G73" s="307" t="s">
        <v>160</v>
      </c>
      <c r="H73" s="307" t="s">
        <v>160</v>
      </c>
      <c r="I73" s="307" t="s">
        <v>160</v>
      </c>
      <c r="J73" s="308">
        <v>116</v>
      </c>
      <c r="K73" s="300"/>
    </row>
    <row r="74" spans="1:11" ht="30">
      <c r="A74" s="307" t="s">
        <v>1091</v>
      </c>
      <c r="B74" s="307" t="s">
        <v>1092</v>
      </c>
      <c r="C74" s="308">
        <v>9223</v>
      </c>
      <c r="D74" s="307" t="s">
        <v>648</v>
      </c>
      <c r="E74" s="308">
        <v>72637706</v>
      </c>
      <c r="F74" s="307" t="s">
        <v>160</v>
      </c>
      <c r="G74" s="307" t="s">
        <v>160</v>
      </c>
      <c r="H74" s="307" t="s">
        <v>160</v>
      </c>
      <c r="I74" s="307" t="s">
        <v>160</v>
      </c>
      <c r="J74" s="308">
        <v>80</v>
      </c>
      <c r="K74" s="300"/>
    </row>
    <row r="75" spans="1:11" ht="30">
      <c r="A75" s="307" t="s">
        <v>1093</v>
      </c>
      <c r="B75" s="307" t="s">
        <v>1094</v>
      </c>
      <c r="C75" s="308">
        <v>2241</v>
      </c>
      <c r="D75" s="307" t="s">
        <v>1095</v>
      </c>
      <c r="E75" s="308">
        <v>41316819</v>
      </c>
      <c r="F75" s="307" t="s">
        <v>160</v>
      </c>
      <c r="G75" s="307" t="s">
        <v>160</v>
      </c>
      <c r="H75" s="307" t="s">
        <v>160</v>
      </c>
      <c r="I75" s="307" t="s">
        <v>160</v>
      </c>
      <c r="J75" s="308">
        <v>200</v>
      </c>
      <c r="K75" s="300"/>
    </row>
    <row r="76" spans="1:11" ht="45">
      <c r="A76" s="307" t="s">
        <v>1096</v>
      </c>
      <c r="B76" s="307" t="s">
        <v>1097</v>
      </c>
      <c r="C76" s="308">
        <v>4224</v>
      </c>
      <c r="D76" s="307" t="s">
        <v>672</v>
      </c>
      <c r="E76" s="308">
        <v>63943026</v>
      </c>
      <c r="F76" s="307" t="s">
        <v>1098</v>
      </c>
      <c r="G76" s="307" t="s">
        <v>1099</v>
      </c>
      <c r="H76" s="307" t="s">
        <v>1100</v>
      </c>
      <c r="I76" s="307" t="s">
        <v>1101</v>
      </c>
      <c r="J76" s="308">
        <v>38</v>
      </c>
      <c r="K76" s="300"/>
    </row>
    <row r="77" spans="1:11" ht="15">
      <c r="A77" s="307" t="s">
        <v>1102</v>
      </c>
      <c r="B77" s="307" t="s">
        <v>1103</v>
      </c>
      <c r="C77" s="308">
        <v>9264</v>
      </c>
      <c r="D77" s="307" t="s">
        <v>1104</v>
      </c>
      <c r="E77" s="308">
        <v>70454540</v>
      </c>
      <c r="F77" s="307" t="s">
        <v>160</v>
      </c>
      <c r="G77" s="307" t="s">
        <v>160</v>
      </c>
      <c r="H77" s="307" t="s">
        <v>160</v>
      </c>
      <c r="I77" s="307" t="s">
        <v>160</v>
      </c>
      <c r="J77" s="308">
        <v>115</v>
      </c>
      <c r="K77" s="300"/>
    </row>
    <row r="78" spans="1:11" ht="15">
      <c r="A78" s="307" t="s">
        <v>1105</v>
      </c>
      <c r="B78" s="307" t="s">
        <v>1106</v>
      </c>
      <c r="C78" s="308">
        <v>9205</v>
      </c>
      <c r="D78" s="307" t="s">
        <v>1107</v>
      </c>
      <c r="E78" s="308">
        <v>73790141</v>
      </c>
      <c r="F78" s="307" t="s">
        <v>160</v>
      </c>
      <c r="G78" s="307" t="s">
        <v>160</v>
      </c>
      <c r="H78" s="307" t="s">
        <v>160</v>
      </c>
      <c r="I78" s="307" t="s">
        <v>160</v>
      </c>
      <c r="J78" s="308">
        <v>78</v>
      </c>
      <c r="K78" s="300"/>
    </row>
    <row r="79" spans="1:11" ht="15">
      <c r="A79" s="307" t="s">
        <v>1108</v>
      </c>
      <c r="B79" s="307" t="s">
        <v>1109</v>
      </c>
      <c r="C79" s="308">
        <v>1292</v>
      </c>
      <c r="D79" s="307" t="s">
        <v>1110</v>
      </c>
      <c r="E79" s="308">
        <v>47731206</v>
      </c>
      <c r="F79" s="307" t="s">
        <v>160</v>
      </c>
      <c r="G79" s="307" t="s">
        <v>160</v>
      </c>
      <c r="H79" s="307" t="s">
        <v>160</v>
      </c>
      <c r="I79" s="307" t="s">
        <v>160</v>
      </c>
      <c r="J79" s="308">
        <v>179</v>
      </c>
      <c r="K79" s="300"/>
    </row>
    <row r="80" spans="1:11" ht="45">
      <c r="A80" s="307" t="s">
        <v>1111</v>
      </c>
      <c r="B80" s="307" t="s">
        <v>1112</v>
      </c>
      <c r="C80" s="308">
        <v>5213</v>
      </c>
      <c r="D80" s="307" t="s">
        <v>633</v>
      </c>
      <c r="E80" s="308">
        <v>88524671</v>
      </c>
      <c r="F80" s="307" t="s">
        <v>1113</v>
      </c>
      <c r="G80" s="307" t="s">
        <v>1114</v>
      </c>
      <c r="H80" s="307" t="s">
        <v>1115</v>
      </c>
      <c r="I80" s="307" t="s">
        <v>1116</v>
      </c>
      <c r="J80" s="308">
        <v>44</v>
      </c>
      <c r="K80" s="300"/>
    </row>
    <row r="81" spans="1:11" ht="30">
      <c r="A81" s="307" t="s">
        <v>1117</v>
      </c>
      <c r="B81" s="307" t="s">
        <v>1118</v>
      </c>
      <c r="C81" s="308">
        <v>9227</v>
      </c>
      <c r="D81" s="307" t="s">
        <v>1119</v>
      </c>
      <c r="E81" s="308">
        <v>47774720</v>
      </c>
      <c r="F81" s="307" t="s">
        <v>1120</v>
      </c>
      <c r="G81" s="307" t="s">
        <v>1121</v>
      </c>
      <c r="H81" s="307" t="s">
        <v>1122</v>
      </c>
      <c r="I81" s="307" t="s">
        <v>1123</v>
      </c>
      <c r="J81" s="308">
        <v>65</v>
      </c>
      <c r="K81" s="300"/>
    </row>
    <row r="82" spans="1:11" ht="15">
      <c r="A82" s="307" t="s">
        <v>1124</v>
      </c>
      <c r="B82" s="307" t="s">
        <v>1125</v>
      </c>
      <c r="C82" s="308">
        <v>1218</v>
      </c>
      <c r="D82" s="307" t="s">
        <v>1126</v>
      </c>
      <c r="E82" s="308">
        <v>22332570</v>
      </c>
      <c r="F82" s="307" t="s">
        <v>160</v>
      </c>
      <c r="G82" s="307" t="s">
        <v>160</v>
      </c>
      <c r="H82" s="307" t="s">
        <v>160</v>
      </c>
      <c r="I82" s="307" t="s">
        <v>160</v>
      </c>
      <c r="J82" s="308">
        <v>126</v>
      </c>
      <c r="K82" s="300"/>
    </row>
    <row r="83" spans="1:11" ht="15">
      <c r="A83" s="307" t="s">
        <v>1127</v>
      </c>
      <c r="B83" s="307" t="s">
        <v>1128</v>
      </c>
      <c r="C83" s="308">
        <v>9263</v>
      </c>
      <c r="D83" s="307" t="s">
        <v>1129</v>
      </c>
      <c r="E83" s="308">
        <v>64854302</v>
      </c>
      <c r="F83" s="307" t="s">
        <v>160</v>
      </c>
      <c r="G83" s="307" t="s">
        <v>160</v>
      </c>
      <c r="H83" s="307" t="s">
        <v>160</v>
      </c>
      <c r="I83" s="307" t="s">
        <v>160</v>
      </c>
      <c r="J83" s="308">
        <v>117</v>
      </c>
      <c r="K83" s="300"/>
    </row>
    <row r="84" spans="1:11" ht="45">
      <c r="A84" s="307" t="s">
        <v>1130</v>
      </c>
      <c r="B84" s="307" t="s">
        <v>1131</v>
      </c>
      <c r="C84" s="308">
        <v>2230</v>
      </c>
      <c r="D84" s="307" t="s">
        <v>1132</v>
      </c>
      <c r="E84" s="308">
        <v>68458509</v>
      </c>
      <c r="F84" s="307" t="s">
        <v>1133</v>
      </c>
      <c r="G84" s="307" t="s">
        <v>1134</v>
      </c>
      <c r="H84" s="307" t="s">
        <v>1135</v>
      </c>
      <c r="I84" s="307" t="s">
        <v>1136</v>
      </c>
      <c r="J84" s="308">
        <v>85</v>
      </c>
      <c r="K84" s="300"/>
    </row>
    <row r="85" spans="1:11" ht="45">
      <c r="A85" s="307" t="s">
        <v>1137</v>
      </c>
      <c r="B85" s="307" t="s">
        <v>1138</v>
      </c>
      <c r="C85" s="308">
        <v>2344</v>
      </c>
      <c r="D85" s="307" t="s">
        <v>620</v>
      </c>
      <c r="E85" s="308">
        <v>11392657</v>
      </c>
      <c r="F85" s="307" t="s">
        <v>160</v>
      </c>
      <c r="G85" s="307" t="s">
        <v>160</v>
      </c>
      <c r="H85" s="307" t="s">
        <v>160</v>
      </c>
      <c r="I85" s="307" t="s">
        <v>160</v>
      </c>
      <c r="J85" s="308">
        <v>140</v>
      </c>
      <c r="K85" s="300"/>
    </row>
    <row r="86" spans="1:11" ht="30">
      <c r="A86" s="307" t="s">
        <v>1139</v>
      </c>
      <c r="B86" s="307" t="s">
        <v>1140</v>
      </c>
      <c r="C86" s="308">
        <v>9233</v>
      </c>
      <c r="D86" s="307" t="s">
        <v>1141</v>
      </c>
      <c r="E86" s="308">
        <v>20765762</v>
      </c>
      <c r="F86" s="307" t="s">
        <v>1142</v>
      </c>
      <c r="G86" s="307" t="s">
        <v>1143</v>
      </c>
      <c r="H86" s="307" t="s">
        <v>1144</v>
      </c>
      <c r="I86" s="307" t="s">
        <v>1145</v>
      </c>
      <c r="J86" s="308">
        <v>62</v>
      </c>
      <c r="K86" s="300"/>
    </row>
    <row r="87" spans="1:11" ht="30">
      <c r="A87" s="307" t="s">
        <v>1146</v>
      </c>
      <c r="B87" s="307" t="s">
        <v>1147</v>
      </c>
      <c r="C87" s="308">
        <v>1337</v>
      </c>
      <c r="D87" s="307" t="s">
        <v>1148</v>
      </c>
      <c r="E87" s="308">
        <v>27549887</v>
      </c>
      <c r="F87" s="307" t="s">
        <v>1149</v>
      </c>
      <c r="G87" s="307" t="s">
        <v>1150</v>
      </c>
      <c r="H87" s="307" t="s">
        <v>1151</v>
      </c>
      <c r="I87" s="307" t="s">
        <v>1152</v>
      </c>
      <c r="J87" s="308">
        <v>75</v>
      </c>
      <c r="K87" s="300"/>
    </row>
    <row r="88" spans="1:11" ht="30">
      <c r="A88" s="307" t="s">
        <v>1153</v>
      </c>
      <c r="B88" s="307" t="s">
        <v>1154</v>
      </c>
      <c r="C88" s="308">
        <v>2327</v>
      </c>
      <c r="D88" s="307" t="s">
        <v>602</v>
      </c>
      <c r="E88" s="308">
        <v>85992046</v>
      </c>
      <c r="F88" s="307" t="s">
        <v>1155</v>
      </c>
      <c r="G88" s="307" t="s">
        <v>1156</v>
      </c>
      <c r="H88" s="307" t="s">
        <v>1157</v>
      </c>
      <c r="I88" s="307" t="s">
        <v>1158</v>
      </c>
      <c r="J88" s="308">
        <v>176</v>
      </c>
      <c r="K88" s="300"/>
    </row>
    <row r="89" spans="1:11" ht="30">
      <c r="A89" s="307" t="s">
        <v>1159</v>
      </c>
      <c r="B89" s="307" t="s">
        <v>1160</v>
      </c>
      <c r="C89" s="308">
        <v>9262</v>
      </c>
      <c r="D89" s="307" t="s">
        <v>1161</v>
      </c>
      <c r="E89" s="308">
        <v>61143707</v>
      </c>
      <c r="F89" s="307" t="s">
        <v>160</v>
      </c>
      <c r="G89" s="307" t="s">
        <v>160</v>
      </c>
      <c r="H89" s="307" t="s">
        <v>160</v>
      </c>
      <c r="I89" s="307" t="s">
        <v>160</v>
      </c>
      <c r="J89" s="308">
        <v>198</v>
      </c>
      <c r="K89" s="300"/>
    </row>
    <row r="90" spans="1:11" ht="15">
      <c r="A90" s="307" t="s">
        <v>1162</v>
      </c>
      <c r="B90" s="307" t="s">
        <v>1163</v>
      </c>
      <c r="C90" s="308">
        <v>3335</v>
      </c>
      <c r="D90" s="307" t="s">
        <v>1164</v>
      </c>
      <c r="E90" s="308">
        <v>78412447</v>
      </c>
      <c r="F90" s="307" t="s">
        <v>160</v>
      </c>
      <c r="G90" s="307" t="s">
        <v>160</v>
      </c>
      <c r="H90" s="307" t="s">
        <v>160</v>
      </c>
      <c r="I90" s="307" t="s">
        <v>160</v>
      </c>
      <c r="J90" s="308">
        <v>178</v>
      </c>
      <c r="K90" s="300"/>
    </row>
    <row r="91" spans="1:11" ht="45">
      <c r="A91" s="307" t="s">
        <v>1165</v>
      </c>
      <c r="B91" s="307" t="s">
        <v>1166</v>
      </c>
      <c r="C91" s="308">
        <v>2233</v>
      </c>
      <c r="D91" s="307" t="s">
        <v>1167</v>
      </c>
      <c r="E91" s="308">
        <v>59385081</v>
      </c>
      <c r="F91" s="307" t="s">
        <v>160</v>
      </c>
      <c r="G91" s="307" t="s">
        <v>160</v>
      </c>
      <c r="H91" s="307" t="s">
        <v>160</v>
      </c>
      <c r="I91" s="307" t="s">
        <v>160</v>
      </c>
      <c r="J91" s="308">
        <v>204</v>
      </c>
      <c r="K91" s="300"/>
    </row>
    <row r="92" spans="1:11" ht="60">
      <c r="A92" s="307" t="s">
        <v>1168</v>
      </c>
      <c r="B92" s="307" t="s">
        <v>1169</v>
      </c>
      <c r="C92" s="308">
        <v>2235</v>
      </c>
      <c r="D92" s="307" t="s">
        <v>1170</v>
      </c>
      <c r="E92" s="308">
        <v>58878734</v>
      </c>
      <c r="F92" s="307" t="s">
        <v>160</v>
      </c>
      <c r="G92" s="307" t="s">
        <v>160</v>
      </c>
      <c r="H92" s="307" t="s">
        <v>160</v>
      </c>
      <c r="I92" s="307" t="s">
        <v>160</v>
      </c>
      <c r="J92" s="308">
        <v>194</v>
      </c>
      <c r="K92" s="300"/>
    </row>
    <row r="93" spans="1:11" ht="30">
      <c r="A93" s="307" t="s">
        <v>1252</v>
      </c>
      <c r="B93" s="307" t="s">
        <v>1250</v>
      </c>
      <c r="C93" s="308">
        <v>2223</v>
      </c>
      <c r="D93" s="307" t="s">
        <v>1251</v>
      </c>
      <c r="E93" s="308">
        <v>58481435</v>
      </c>
      <c r="F93" s="307" t="s">
        <v>160</v>
      </c>
      <c r="G93" s="307" t="s">
        <v>160</v>
      </c>
      <c r="H93" s="307" t="s">
        <v>160</v>
      </c>
      <c r="I93" s="307" t="s">
        <v>160</v>
      </c>
      <c r="J93" s="308">
        <v>206</v>
      </c>
      <c r="K93" s="300"/>
    </row>
    <row r="94" spans="1:11" ht="15">
      <c r="A94" s="307" t="s">
        <v>1171</v>
      </c>
      <c r="B94" s="307" t="s">
        <v>1172</v>
      </c>
      <c r="C94" s="308">
        <v>9251</v>
      </c>
      <c r="D94" s="307" t="s">
        <v>1173</v>
      </c>
      <c r="E94" s="308">
        <v>43730361</v>
      </c>
      <c r="F94" s="307" t="s">
        <v>160</v>
      </c>
      <c r="G94" s="307" t="s">
        <v>160</v>
      </c>
      <c r="H94" s="307" t="s">
        <v>160</v>
      </c>
      <c r="I94" s="307" t="s">
        <v>160</v>
      </c>
      <c r="J94" s="308">
        <v>73</v>
      </c>
      <c r="K94" s="300"/>
    </row>
    <row r="95" spans="1:11" ht="30">
      <c r="A95" s="307" t="s">
        <v>1174</v>
      </c>
      <c r="B95" s="307" t="s">
        <v>1175</v>
      </c>
      <c r="C95" s="308">
        <v>9225</v>
      </c>
      <c r="D95" s="307" t="s">
        <v>640</v>
      </c>
      <c r="E95" s="308">
        <v>35407727</v>
      </c>
      <c r="F95" s="307" t="s">
        <v>160</v>
      </c>
      <c r="G95" s="307" t="s">
        <v>160</v>
      </c>
      <c r="H95" s="307" t="s">
        <v>160</v>
      </c>
      <c r="I95" s="307" t="s">
        <v>160</v>
      </c>
      <c r="J95" s="308">
        <v>124</v>
      </c>
      <c r="K95" s="300"/>
    </row>
    <row r="96" spans="1:11" ht="30">
      <c r="A96" s="307" t="s">
        <v>1176</v>
      </c>
      <c r="B96" s="307" t="s">
        <v>1177</v>
      </c>
      <c r="C96" s="308">
        <v>1315</v>
      </c>
      <c r="D96" s="307" t="s">
        <v>1178</v>
      </c>
      <c r="E96" s="308">
        <v>54849799</v>
      </c>
      <c r="F96" s="307" t="s">
        <v>160</v>
      </c>
      <c r="G96" s="307" t="s">
        <v>160</v>
      </c>
      <c r="H96" s="307" t="s">
        <v>160</v>
      </c>
      <c r="I96" s="307" t="s">
        <v>160</v>
      </c>
      <c r="J96" s="308">
        <v>191</v>
      </c>
      <c r="K96" s="300"/>
    </row>
    <row r="97" spans="1:11" ht="30">
      <c r="A97" s="307" t="s">
        <v>1179</v>
      </c>
      <c r="B97" s="307" t="s">
        <v>1180</v>
      </c>
      <c r="C97" s="308">
        <v>3214</v>
      </c>
      <c r="D97" s="307" t="s">
        <v>668</v>
      </c>
      <c r="E97" s="308">
        <v>35536519</v>
      </c>
      <c r="F97" s="307" t="s">
        <v>1181</v>
      </c>
      <c r="G97" s="307" t="s">
        <v>1182</v>
      </c>
      <c r="H97" s="307" t="s">
        <v>1183</v>
      </c>
      <c r="I97" s="307" t="s">
        <v>1184</v>
      </c>
      <c r="J97" s="308">
        <v>74</v>
      </c>
      <c r="K97" s="300"/>
    </row>
    <row r="98" spans="1:11" ht="45">
      <c r="A98" s="307" t="s">
        <v>1185</v>
      </c>
      <c r="B98" s="307" t="s">
        <v>1186</v>
      </c>
      <c r="C98" s="308">
        <v>4228</v>
      </c>
      <c r="D98" s="307" t="s">
        <v>676</v>
      </c>
      <c r="E98" s="308">
        <v>59920327</v>
      </c>
      <c r="F98" s="307" t="s">
        <v>1187</v>
      </c>
      <c r="G98" s="307" t="s">
        <v>1188</v>
      </c>
      <c r="H98" s="307" t="s">
        <v>1189</v>
      </c>
      <c r="I98" s="307" t="s">
        <v>1190</v>
      </c>
      <c r="J98" s="308">
        <v>81</v>
      </c>
      <c r="K98" s="300"/>
    </row>
    <row r="99" spans="1:11" ht="60">
      <c r="A99" s="307" t="s">
        <v>1191</v>
      </c>
      <c r="B99" s="307" t="s">
        <v>1192</v>
      </c>
      <c r="C99" s="308">
        <v>4226</v>
      </c>
      <c r="D99" s="307" t="s">
        <v>662</v>
      </c>
      <c r="E99" s="308">
        <v>69533768</v>
      </c>
      <c r="F99" s="307" t="s">
        <v>1193</v>
      </c>
      <c r="G99" s="307" t="s">
        <v>1194</v>
      </c>
      <c r="H99" s="307" t="s">
        <v>1195</v>
      </c>
      <c r="I99" s="307" t="s">
        <v>1196</v>
      </c>
      <c r="J99" s="308">
        <v>35</v>
      </c>
      <c r="K99" s="300"/>
    </row>
    <row r="100" spans="1:11" ht="30">
      <c r="A100" s="307" t="s">
        <v>1197</v>
      </c>
      <c r="B100" s="307" t="s">
        <v>1198</v>
      </c>
      <c r="C100" s="308">
        <v>3250</v>
      </c>
      <c r="D100" s="307" t="s">
        <v>587</v>
      </c>
      <c r="E100" s="308">
        <v>43438806</v>
      </c>
      <c r="F100" s="307" t="s">
        <v>1199</v>
      </c>
      <c r="G100" s="307" t="s">
        <v>1200</v>
      </c>
      <c r="H100" s="307" t="s">
        <v>1201</v>
      </c>
      <c r="I100" s="307" t="s">
        <v>1202</v>
      </c>
      <c r="J100" s="308">
        <v>32</v>
      </c>
      <c r="K100" s="300"/>
    </row>
    <row r="101" spans="1:11" ht="30">
      <c r="A101" s="307" t="s">
        <v>1203</v>
      </c>
      <c r="B101" s="307" t="s">
        <v>1204</v>
      </c>
      <c r="C101" s="308">
        <v>9203</v>
      </c>
      <c r="D101" s="307" t="s">
        <v>1205</v>
      </c>
      <c r="E101" s="308">
        <v>96765089</v>
      </c>
      <c r="F101" s="307" t="s">
        <v>1206</v>
      </c>
      <c r="G101" s="307" t="s">
        <v>1207</v>
      </c>
      <c r="H101" s="307" t="s">
        <v>1208</v>
      </c>
      <c r="I101" s="307" t="s">
        <v>160</v>
      </c>
      <c r="J101" s="308">
        <v>142</v>
      </c>
      <c r="K101" s="300"/>
    </row>
    <row r="102" spans="1:11" ht="30">
      <c r="A102" s="307" t="s">
        <v>1209</v>
      </c>
      <c r="B102" s="307" t="s">
        <v>1210</v>
      </c>
      <c r="C102" s="308">
        <v>9265</v>
      </c>
      <c r="D102" s="307" t="s">
        <v>1211</v>
      </c>
      <c r="E102" s="308">
        <v>71583475</v>
      </c>
      <c r="F102" s="307" t="s">
        <v>1212</v>
      </c>
      <c r="G102" s="307" t="s">
        <v>1213</v>
      </c>
      <c r="H102" s="307" t="s">
        <v>1214</v>
      </c>
      <c r="I102" s="307" t="s">
        <v>1215</v>
      </c>
      <c r="J102" s="308">
        <v>114</v>
      </c>
      <c r="K102" s="300"/>
    </row>
    <row r="103" spans="1:11" ht="30">
      <c r="A103" s="307" t="s">
        <v>1216</v>
      </c>
      <c r="B103" s="307" t="s">
        <v>1217</v>
      </c>
      <c r="C103" s="308">
        <v>9252</v>
      </c>
      <c r="D103" s="307" t="s">
        <v>585</v>
      </c>
      <c r="E103" s="308">
        <v>81710500</v>
      </c>
      <c r="F103" s="307" t="s">
        <v>1218</v>
      </c>
      <c r="G103" s="307" t="s">
        <v>1219</v>
      </c>
      <c r="H103" s="307" t="s">
        <v>1220</v>
      </c>
      <c r="I103" s="307" t="s">
        <v>1221</v>
      </c>
      <c r="J103" s="308">
        <v>76</v>
      </c>
      <c r="K103" s="300"/>
    </row>
    <row r="104" spans="1:11" ht="15">
      <c r="A104" s="307" t="s">
        <v>1222</v>
      </c>
      <c r="B104" s="307" t="s">
        <v>1223</v>
      </c>
      <c r="C104" s="308">
        <v>9224</v>
      </c>
      <c r="D104" s="307" t="s">
        <v>611</v>
      </c>
      <c r="E104" s="308">
        <v>97308285</v>
      </c>
      <c r="F104" s="307" t="s">
        <v>160</v>
      </c>
      <c r="G104" s="307" t="s">
        <v>160</v>
      </c>
      <c r="H104" s="307" t="s">
        <v>160</v>
      </c>
      <c r="I104" s="307" t="s">
        <v>160</v>
      </c>
      <c r="J104" s="308">
        <v>195</v>
      </c>
      <c r="K104" s="300"/>
    </row>
    <row r="105" spans="1:11" ht="30">
      <c r="A105" s="307" t="s">
        <v>1224</v>
      </c>
      <c r="B105" s="307" t="s">
        <v>1225</v>
      </c>
      <c r="C105" s="308">
        <v>5000</v>
      </c>
      <c r="D105" s="307" t="s">
        <v>1226</v>
      </c>
      <c r="E105" s="308">
        <v>91503027</v>
      </c>
      <c r="F105" s="307" t="s">
        <v>1227</v>
      </c>
      <c r="G105" s="307" t="s">
        <v>1228</v>
      </c>
      <c r="H105" s="307" t="s">
        <v>1229</v>
      </c>
      <c r="I105" s="307" t="s">
        <v>1230</v>
      </c>
      <c r="J105" s="308">
        <v>43</v>
      </c>
      <c r="K105" s="300"/>
    </row>
    <row r="106" spans="1:11" ht="60">
      <c r="A106" s="307" t="s">
        <v>1231</v>
      </c>
      <c r="B106" s="307" t="s">
        <v>1232</v>
      </c>
      <c r="C106" s="308">
        <v>3000</v>
      </c>
      <c r="D106" s="307" t="s">
        <v>621</v>
      </c>
      <c r="E106" s="308">
        <v>45804109</v>
      </c>
      <c r="F106" s="307" t="s">
        <v>1233</v>
      </c>
      <c r="G106" s="307" t="s">
        <v>1234</v>
      </c>
      <c r="H106" s="307" t="s">
        <v>1235</v>
      </c>
      <c r="I106" s="307" t="s">
        <v>1236</v>
      </c>
      <c r="J106" s="308">
        <v>31</v>
      </c>
      <c r="K106" s="300"/>
    </row>
    <row r="107" spans="1:11" ht="30">
      <c r="A107" s="307" t="s">
        <v>1237</v>
      </c>
      <c r="B107" s="307" t="s">
        <v>1238</v>
      </c>
      <c r="C107" s="308">
        <v>2325</v>
      </c>
      <c r="D107" s="307" t="s">
        <v>614</v>
      </c>
      <c r="E107" s="308">
        <v>26675714</v>
      </c>
      <c r="F107" s="307" t="s">
        <v>1239</v>
      </c>
      <c r="G107" s="307" t="s">
        <v>1240</v>
      </c>
      <c r="H107" s="307" t="s">
        <v>160</v>
      </c>
      <c r="I107" s="307" t="s">
        <v>1241</v>
      </c>
      <c r="J107" s="308">
        <v>201</v>
      </c>
      <c r="K107" s="300"/>
    </row>
    <row r="108" spans="1:11" ht="30">
      <c r="A108" s="307" t="s">
        <v>1242</v>
      </c>
      <c r="B108" s="307" t="s">
        <v>1243</v>
      </c>
      <c r="C108" s="308">
        <v>4280</v>
      </c>
      <c r="D108" s="307" t="s">
        <v>1244</v>
      </c>
      <c r="E108" s="308">
        <v>57713596</v>
      </c>
      <c r="F108" s="307" t="s">
        <v>1245</v>
      </c>
      <c r="G108" s="307" t="s">
        <v>1246</v>
      </c>
      <c r="H108" s="307" t="s">
        <v>1247</v>
      </c>
      <c r="I108" s="307" t="s">
        <v>1248</v>
      </c>
      <c r="J108" s="308">
        <v>108</v>
      </c>
      <c r="K108" s="300"/>
    </row>
  </sheetData>
  <sheetProtection password="ED2E" sheet="1"/>
  <printOptions/>
  <pageMargins left="0.75" right="0.75" top="1" bottom="1"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List26"/>
  <dimension ref="A1:C50"/>
  <sheetViews>
    <sheetView zoomScalePageLayoutView="0" workbookViewId="0" topLeftCell="A7">
      <selection activeCell="I6" sqref="I6"/>
    </sheetView>
  </sheetViews>
  <sheetFormatPr defaultColWidth="9.00390625" defaultRowHeight="12.75"/>
  <cols>
    <col min="1" max="1" width="33.625" style="186" customWidth="1"/>
    <col min="2" max="2" width="47.375" style="186" customWidth="1"/>
    <col min="3" max="16384" width="9.125" style="181" customWidth="1"/>
  </cols>
  <sheetData>
    <row r="1" spans="1:3" ht="15.75" customHeight="1">
      <c r="A1" s="185"/>
      <c r="B1" s="185"/>
      <c r="C1" s="319"/>
    </row>
    <row r="2" spans="1:3" ht="49.5" customHeight="1">
      <c r="A2" s="313" t="s">
        <v>92</v>
      </c>
      <c r="B2" s="313" t="s">
        <v>1343</v>
      </c>
      <c r="C2" s="319"/>
    </row>
    <row r="3" spans="1:3" ht="15.75" customHeight="1">
      <c r="A3" s="312"/>
      <c r="B3" s="313"/>
      <c r="C3" s="319"/>
    </row>
    <row r="4" spans="1:3" ht="15.75" customHeight="1">
      <c r="A4" s="312" t="s">
        <v>93</v>
      </c>
      <c r="B4" s="390" t="s">
        <v>1271</v>
      </c>
      <c r="C4" s="319"/>
    </row>
    <row r="5" spans="1:3" ht="15.75" customHeight="1">
      <c r="A5" s="312"/>
      <c r="B5" s="313"/>
      <c r="C5" s="319"/>
    </row>
    <row r="6" spans="1:3" ht="84.75" customHeight="1">
      <c r="A6" s="313" t="s">
        <v>94</v>
      </c>
      <c r="B6" s="313" t="s">
        <v>1272</v>
      </c>
      <c r="C6" s="319"/>
    </row>
    <row r="7" spans="1:3" ht="15.75" customHeight="1">
      <c r="A7" s="313"/>
      <c r="B7" s="313"/>
      <c r="C7" s="319"/>
    </row>
    <row r="8" spans="1:3" ht="48.75" customHeight="1">
      <c r="A8" s="313" t="s">
        <v>95</v>
      </c>
      <c r="B8" s="313" t="s">
        <v>1273</v>
      </c>
      <c r="C8" s="319"/>
    </row>
    <row r="9" spans="1:3" ht="15.75" customHeight="1">
      <c r="A9" s="313"/>
      <c r="B9" s="313"/>
      <c r="C9" s="319"/>
    </row>
    <row r="10" spans="1:3" ht="47.25" customHeight="1">
      <c r="A10" s="313" t="s">
        <v>96</v>
      </c>
      <c r="B10" s="317" t="s">
        <v>1274</v>
      </c>
      <c r="C10" s="319"/>
    </row>
    <row r="11" spans="1:3" ht="15.75" customHeight="1">
      <c r="A11" s="313"/>
      <c r="B11" s="313"/>
      <c r="C11" s="319"/>
    </row>
    <row r="12" spans="1:3" ht="31.5" customHeight="1">
      <c r="A12" s="313" t="s">
        <v>1269</v>
      </c>
      <c r="B12" s="313" t="s">
        <v>1275</v>
      </c>
      <c r="C12" s="319"/>
    </row>
    <row r="13" spans="1:3" ht="15.75" customHeight="1">
      <c r="A13" s="313"/>
      <c r="B13" s="313"/>
      <c r="C13" s="319"/>
    </row>
    <row r="14" spans="1:3" ht="47.25" customHeight="1">
      <c r="A14" s="313" t="s">
        <v>97</v>
      </c>
      <c r="B14" s="318" t="s">
        <v>1276</v>
      </c>
      <c r="C14" s="319"/>
    </row>
    <row r="15" spans="1:3" ht="15.75" customHeight="1">
      <c r="A15" s="313"/>
      <c r="B15" s="313"/>
      <c r="C15" s="319"/>
    </row>
    <row r="16" spans="1:3" ht="94.5" customHeight="1">
      <c r="A16" s="313" t="s">
        <v>98</v>
      </c>
      <c r="B16" s="313" t="s">
        <v>1277</v>
      </c>
      <c r="C16" s="319"/>
    </row>
    <row r="17" spans="1:3" ht="15.75" customHeight="1">
      <c r="A17" s="313"/>
      <c r="B17" s="313"/>
      <c r="C17" s="319"/>
    </row>
    <row r="18" spans="1:3" ht="15.75" customHeight="1">
      <c r="A18" s="313" t="s">
        <v>99</v>
      </c>
      <c r="B18" s="313" t="s">
        <v>1278</v>
      </c>
      <c r="C18" s="319"/>
    </row>
    <row r="19" spans="1:3" ht="15.75" customHeight="1">
      <c r="A19" s="312"/>
      <c r="B19" s="313"/>
      <c r="C19" s="319"/>
    </row>
    <row r="20" spans="1:3" ht="15.75" customHeight="1">
      <c r="A20" s="312"/>
      <c r="B20" s="316"/>
      <c r="C20" s="319"/>
    </row>
    <row r="21" spans="1:3" ht="15.75" customHeight="1">
      <c r="A21" s="314"/>
      <c r="B21" s="314"/>
      <c r="C21" s="319"/>
    </row>
    <row r="22" spans="1:3" ht="15.75" customHeight="1">
      <c r="A22" s="314"/>
      <c r="B22" s="314"/>
      <c r="C22" s="319"/>
    </row>
    <row r="23" spans="1:3" ht="15.75" customHeight="1">
      <c r="A23" s="314"/>
      <c r="B23" s="314"/>
      <c r="C23" s="319"/>
    </row>
    <row r="24" spans="1:3" ht="15.75" customHeight="1">
      <c r="A24" s="314"/>
      <c r="B24" s="314"/>
      <c r="C24" s="319"/>
    </row>
    <row r="25" spans="1:3" ht="15.75" customHeight="1">
      <c r="A25" s="314"/>
      <c r="B25" s="314"/>
      <c r="C25" s="319"/>
    </row>
    <row r="26" spans="1:3" ht="15.75" customHeight="1">
      <c r="A26" s="314"/>
      <c r="B26" s="314"/>
      <c r="C26" s="319"/>
    </row>
    <row r="27" spans="1:3" ht="15.75" customHeight="1">
      <c r="A27" s="315" t="s">
        <v>1265</v>
      </c>
      <c r="B27" s="315" t="s">
        <v>1279</v>
      </c>
      <c r="C27" s="319"/>
    </row>
    <row r="28" spans="1:3" ht="15.75" customHeight="1">
      <c r="A28" s="315" t="s">
        <v>1270</v>
      </c>
      <c r="B28" s="315" t="s">
        <v>1280</v>
      </c>
      <c r="C28" s="319"/>
    </row>
    <row r="29" spans="1:3" ht="15.75" customHeight="1">
      <c r="A29" s="314"/>
      <c r="B29" s="314"/>
      <c r="C29" s="319"/>
    </row>
    <row r="30" spans="1:3" ht="15.75" customHeight="1">
      <c r="A30" s="314"/>
      <c r="B30" s="314"/>
      <c r="C30" s="319"/>
    </row>
    <row r="31" spans="1:3" ht="15.75" customHeight="1">
      <c r="A31" s="314"/>
      <c r="B31" s="314"/>
      <c r="C31" s="319"/>
    </row>
    <row r="32" spans="1:3" ht="15.75" customHeight="1">
      <c r="A32" s="314"/>
      <c r="B32" s="314"/>
      <c r="C32" s="319"/>
    </row>
    <row r="33" spans="1:3" ht="15.75" customHeight="1">
      <c r="A33" s="314"/>
      <c r="B33" s="314"/>
      <c r="C33" s="319"/>
    </row>
    <row r="34" spans="1:3" ht="15.75" customHeight="1">
      <c r="A34" s="314"/>
      <c r="B34" s="314"/>
      <c r="C34" s="319"/>
    </row>
    <row r="35" spans="1:3" ht="15.75" customHeight="1">
      <c r="A35" s="315"/>
      <c r="B35" s="315"/>
      <c r="C35" s="319"/>
    </row>
    <row r="36" spans="1:3" ht="15.75" customHeight="1">
      <c r="A36" s="315"/>
      <c r="B36" s="315"/>
      <c r="C36" s="319"/>
    </row>
    <row r="37" spans="1:3" ht="15.75" customHeight="1">
      <c r="A37" s="316"/>
      <c r="B37" s="316"/>
      <c r="C37" s="319"/>
    </row>
    <row r="38" spans="1:3" ht="15.75" customHeight="1">
      <c r="A38" s="316"/>
      <c r="B38" s="316"/>
      <c r="C38" s="319"/>
    </row>
    <row r="39" spans="1:3" ht="15.75" customHeight="1">
      <c r="A39" s="316"/>
      <c r="B39" s="316"/>
      <c r="C39" s="319"/>
    </row>
    <row r="40" spans="1:3" ht="15.75" customHeight="1">
      <c r="A40" s="316"/>
      <c r="B40" s="316"/>
      <c r="C40" s="319"/>
    </row>
    <row r="41" spans="1:3" ht="15.75" customHeight="1">
      <c r="A41" s="316"/>
      <c r="B41" s="316"/>
      <c r="C41" s="319"/>
    </row>
    <row r="42" spans="1:3" ht="15.75" customHeight="1">
      <c r="A42" s="316"/>
      <c r="B42" s="316"/>
      <c r="C42" s="319"/>
    </row>
    <row r="43" spans="1:3" ht="15.75" customHeight="1">
      <c r="A43" s="316"/>
      <c r="B43" s="316"/>
      <c r="C43" s="319"/>
    </row>
    <row r="44" spans="1:3" ht="15.75" customHeight="1">
      <c r="A44" s="316"/>
      <c r="B44" s="316"/>
      <c r="C44" s="319"/>
    </row>
    <row r="45" spans="1:3" ht="15.75" customHeight="1">
      <c r="A45" s="316"/>
      <c r="B45" s="316"/>
      <c r="C45" s="319"/>
    </row>
    <row r="46" spans="1:3" ht="15.75" customHeight="1">
      <c r="A46" s="316"/>
      <c r="B46" s="316"/>
      <c r="C46" s="319"/>
    </row>
    <row r="47" spans="1:3" ht="15.75" customHeight="1">
      <c r="A47" s="316"/>
      <c r="B47" s="316"/>
      <c r="C47" s="319"/>
    </row>
    <row r="48" spans="1:3" ht="15.75" customHeight="1">
      <c r="A48" s="316"/>
      <c r="B48" s="316"/>
      <c r="C48" s="319"/>
    </row>
    <row r="49" spans="1:3" ht="15.75" customHeight="1">
      <c r="A49" s="316"/>
      <c r="B49" s="316"/>
      <c r="C49" s="319"/>
    </row>
    <row r="50" spans="1:3" ht="15.75" customHeight="1">
      <c r="A50" s="316"/>
      <c r="B50" s="316"/>
      <c r="C50" s="319"/>
    </row>
  </sheetData>
  <sheetProtection/>
  <printOptions/>
  <pageMargins left="0.984251968503937" right="0.7874015748031497" top="0.7874015748031497" bottom="0.7874015748031497" header="0" footer="0"/>
  <pageSetup firstPageNumber="2" useFirstPageNumber="1" horizontalDpi="300" verticalDpi="300" orientation="portrait" paperSize="9" r:id="rId1"/>
  <headerFooter alignWithMargins="0">
    <oddHeader>&amp;LPoročilo o obratovalnem monitoringu odpadnih vod</oddHeader>
    <oddFooter>&amp;L&amp;F&amp;CStran &amp;P</oddFooter>
  </headerFooter>
</worksheet>
</file>

<file path=xl/worksheets/sheet3.xml><?xml version="1.0" encoding="utf-8"?>
<worksheet xmlns="http://schemas.openxmlformats.org/spreadsheetml/2006/main" xmlns:r="http://schemas.openxmlformats.org/officeDocument/2006/relationships">
  <sheetPr codeName="List10">
    <pageSetUpPr fitToPage="1"/>
  </sheetPr>
  <dimension ref="A1:J78"/>
  <sheetViews>
    <sheetView zoomScalePageLayoutView="0" workbookViewId="0" topLeftCell="A28">
      <selection activeCell="G52" sqref="G52"/>
    </sheetView>
  </sheetViews>
  <sheetFormatPr defaultColWidth="9.00390625" defaultRowHeight="12.75"/>
  <cols>
    <col min="1" max="1" width="43.875" style="112" customWidth="1"/>
    <col min="2" max="2" width="60.625" style="112" customWidth="1"/>
    <col min="3" max="16384" width="9.125" style="112" customWidth="1"/>
  </cols>
  <sheetData>
    <row r="1" ht="16.5" customHeight="1">
      <c r="A1" s="164" t="s">
        <v>13</v>
      </c>
    </row>
    <row r="2" ht="84.75" customHeight="1"/>
    <row r="3" spans="1:2" ht="15" customHeight="1">
      <c r="A3" s="113" t="s">
        <v>14</v>
      </c>
      <c r="B3" s="114">
        <v>2015</v>
      </c>
    </row>
    <row r="4" spans="1:2" ht="21" customHeight="1" thickBot="1">
      <c r="A4" s="115" t="s">
        <v>82</v>
      </c>
      <c r="B4" s="116"/>
    </row>
    <row r="5" spans="1:2" ht="15.75" thickBot="1">
      <c r="A5" s="167" t="s">
        <v>140</v>
      </c>
      <c r="B5" s="199" t="s">
        <v>1255</v>
      </c>
    </row>
    <row r="6" spans="1:2" ht="15">
      <c r="A6" s="117" t="s">
        <v>141</v>
      </c>
      <c r="B6" s="118"/>
    </row>
    <row r="7" spans="1:2" ht="15">
      <c r="A7" s="119" t="s">
        <v>0</v>
      </c>
      <c r="B7" s="120" t="s">
        <v>1256</v>
      </c>
    </row>
    <row r="8" spans="1:2" ht="15">
      <c r="A8" s="121" t="s">
        <v>1</v>
      </c>
      <c r="B8" s="122" t="s">
        <v>1257</v>
      </c>
    </row>
    <row r="9" spans="1:2" ht="15">
      <c r="A9" s="121" t="s">
        <v>2</v>
      </c>
      <c r="B9" s="122" t="s">
        <v>1258</v>
      </c>
    </row>
    <row r="10" spans="1:2" ht="15">
      <c r="A10" s="121" t="s">
        <v>3</v>
      </c>
      <c r="B10" s="122">
        <v>3000</v>
      </c>
    </row>
    <row r="11" spans="1:2" ht="15.75" thickBot="1">
      <c r="A11" s="123" t="s">
        <v>4</v>
      </c>
      <c r="B11" s="124" t="s">
        <v>1256</v>
      </c>
    </row>
    <row r="12" spans="1:2" ht="15.75" thickBot="1">
      <c r="A12" s="167" t="s">
        <v>142</v>
      </c>
      <c r="B12" s="162">
        <v>5914540</v>
      </c>
    </row>
    <row r="13" spans="1:2" ht="15.75" thickBot="1">
      <c r="A13" s="167" t="s">
        <v>107</v>
      </c>
      <c r="B13" s="163">
        <v>45804109</v>
      </c>
    </row>
    <row r="14" spans="1:2" ht="15">
      <c r="A14" s="168" t="s">
        <v>143</v>
      </c>
      <c r="B14" s="203">
        <v>36000</v>
      </c>
    </row>
    <row r="15" spans="1:2" ht="15">
      <c r="A15" s="169" t="s">
        <v>5</v>
      </c>
      <c r="B15" s="126" t="s">
        <v>1259</v>
      </c>
    </row>
    <row r="16" spans="1:2" ht="15">
      <c r="A16" s="121" t="s">
        <v>6</v>
      </c>
      <c r="B16" s="126" t="s">
        <v>1260</v>
      </c>
    </row>
    <row r="17" spans="1:2" ht="15">
      <c r="A17" s="121" t="s">
        <v>7</v>
      </c>
      <c r="B17" s="126" t="s">
        <v>1261</v>
      </c>
    </row>
    <row r="18" spans="1:2" ht="15.75" thickBot="1">
      <c r="A18" s="127" t="s">
        <v>109</v>
      </c>
      <c r="B18" s="128" t="s">
        <v>1262</v>
      </c>
    </row>
    <row r="19" spans="1:2" ht="16.5" customHeight="1">
      <c r="A19" s="129"/>
      <c r="B19" s="130"/>
    </row>
    <row r="20" spans="1:2" ht="15.75" thickBot="1">
      <c r="A20" s="131" t="s">
        <v>16</v>
      </c>
      <c r="B20" s="132"/>
    </row>
    <row r="21" spans="1:2" ht="15.75" thickBot="1">
      <c r="A21" s="167" t="s">
        <v>8</v>
      </c>
      <c r="B21" s="200" t="s">
        <v>1263</v>
      </c>
    </row>
    <row r="22" spans="1:2" ht="15">
      <c r="A22" s="117" t="s">
        <v>9</v>
      </c>
      <c r="B22" s="133"/>
    </row>
    <row r="23" spans="1:2" ht="15">
      <c r="A23" s="119" t="s">
        <v>0</v>
      </c>
      <c r="B23" s="134" t="s">
        <v>1256</v>
      </c>
    </row>
    <row r="24" spans="1:2" ht="15">
      <c r="A24" s="121" t="s">
        <v>1</v>
      </c>
      <c r="B24" s="135" t="s">
        <v>1264</v>
      </c>
    </row>
    <row r="25" spans="1:2" ht="15">
      <c r="A25" s="121" t="s">
        <v>2</v>
      </c>
      <c r="B25" s="135">
        <v>18</v>
      </c>
    </row>
    <row r="26" spans="1:2" ht="15">
      <c r="A26" s="121" t="s">
        <v>3</v>
      </c>
      <c r="B26" s="135">
        <v>3000</v>
      </c>
    </row>
    <row r="27" spans="1:2" ht="15.75" thickBot="1">
      <c r="A27" s="123" t="s">
        <v>4</v>
      </c>
      <c r="B27" s="136" t="s">
        <v>621</v>
      </c>
    </row>
    <row r="28" spans="1:2" ht="15.75" thickBot="1">
      <c r="A28" s="262" t="s">
        <v>107</v>
      </c>
      <c r="B28" s="163">
        <v>17552303</v>
      </c>
    </row>
    <row r="29" spans="1:2" ht="15">
      <c r="A29" s="261" t="s">
        <v>81</v>
      </c>
      <c r="B29" s="125">
        <v>86909</v>
      </c>
    </row>
    <row r="30" spans="1:2" ht="15">
      <c r="A30" s="169" t="s">
        <v>5</v>
      </c>
      <c r="B30" s="137" t="s">
        <v>1265</v>
      </c>
    </row>
    <row r="31" spans="1:2" ht="15">
      <c r="A31" s="121" t="s">
        <v>6</v>
      </c>
      <c r="B31" s="137" t="s">
        <v>1266</v>
      </c>
    </row>
    <row r="32" spans="1:2" ht="15">
      <c r="A32" s="121" t="s">
        <v>7</v>
      </c>
      <c r="B32" s="137" t="s">
        <v>1267</v>
      </c>
    </row>
    <row r="33" spans="1:2" ht="15.75" thickBot="1">
      <c r="A33" s="127" t="s">
        <v>109</v>
      </c>
      <c r="B33" s="138" t="s">
        <v>1268</v>
      </c>
    </row>
    <row r="34" spans="1:2" ht="15">
      <c r="A34" s="211"/>
      <c r="B34" s="212"/>
    </row>
    <row r="35" spans="1:2" ht="15">
      <c r="A35" s="115" t="s">
        <v>131</v>
      </c>
      <c r="B35" s="207"/>
    </row>
    <row r="36" spans="1:2" ht="9.75" customHeight="1" thickBot="1">
      <c r="A36" s="208"/>
      <c r="B36" s="209"/>
    </row>
    <row r="37" spans="1:2" ht="15.75" thickBot="1">
      <c r="A37" s="167" t="s">
        <v>132</v>
      </c>
      <c r="B37" s="408" t="s">
        <v>1346</v>
      </c>
    </row>
    <row r="38" spans="1:2" ht="15">
      <c r="A38" s="117" t="s">
        <v>133</v>
      </c>
      <c r="B38" s="133"/>
    </row>
    <row r="39" spans="1:2" ht="15">
      <c r="A39" s="119" t="s">
        <v>0</v>
      </c>
      <c r="B39" s="120" t="s">
        <v>1256</v>
      </c>
    </row>
    <row r="40" spans="1:10" ht="15">
      <c r="A40" s="121" t="s">
        <v>1254</v>
      </c>
      <c r="B40" s="122" t="s">
        <v>1351</v>
      </c>
      <c r="D40" s="296"/>
      <c r="E40" s="296"/>
      <c r="F40" s="296"/>
      <c r="G40" s="296"/>
      <c r="H40" s="296"/>
      <c r="I40" s="296"/>
      <c r="J40" s="296"/>
    </row>
    <row r="41" spans="1:10" ht="15">
      <c r="A41" s="121" t="s">
        <v>3</v>
      </c>
      <c r="B41" s="122">
        <v>3000</v>
      </c>
      <c r="D41" s="311">
        <v>0</v>
      </c>
      <c r="E41" s="296"/>
      <c r="F41" s="296"/>
      <c r="G41" s="296"/>
      <c r="H41" s="296"/>
      <c r="I41" s="296"/>
      <c r="J41" s="296"/>
    </row>
    <row r="42" spans="1:10" ht="15.75" thickBot="1">
      <c r="A42" s="123" t="s">
        <v>4</v>
      </c>
      <c r="B42" s="124" t="s">
        <v>1256</v>
      </c>
      <c r="D42" s="296"/>
      <c r="E42" s="296"/>
      <c r="F42" s="296"/>
      <c r="G42" s="296"/>
      <c r="H42" s="296"/>
      <c r="I42" s="296"/>
      <c r="J42" s="296"/>
    </row>
    <row r="43" spans="1:10" ht="15.75" thickBot="1">
      <c r="A43" s="262" t="s">
        <v>107</v>
      </c>
      <c r="B43" s="163">
        <v>45804109</v>
      </c>
      <c r="D43" s="296"/>
      <c r="E43" s="296"/>
      <c r="F43" s="296"/>
      <c r="G43" s="296"/>
      <c r="H43" s="296"/>
      <c r="I43" s="296"/>
      <c r="J43" s="296"/>
    </row>
    <row r="44" spans="1:10" ht="15">
      <c r="A44" s="169" t="s">
        <v>5</v>
      </c>
      <c r="B44" s="135" t="s">
        <v>1259</v>
      </c>
      <c r="D44" s="296"/>
      <c r="E44" s="296"/>
      <c r="F44" s="296"/>
      <c r="G44" s="296"/>
      <c r="H44" s="296"/>
      <c r="I44" s="296"/>
      <c r="J44" s="296"/>
    </row>
    <row r="45" spans="1:2" ht="15">
      <c r="A45" s="121" t="s">
        <v>6</v>
      </c>
      <c r="B45" s="122" t="s">
        <v>1347</v>
      </c>
    </row>
    <row r="46" spans="1:2" ht="15">
      <c r="A46" s="121" t="s">
        <v>7</v>
      </c>
      <c r="B46" s="122" t="s">
        <v>1348</v>
      </c>
    </row>
    <row r="47" spans="1:2" ht="15.75" thickBot="1">
      <c r="A47" s="127" t="s">
        <v>109</v>
      </c>
      <c r="B47" s="210" t="s">
        <v>1262</v>
      </c>
    </row>
    <row r="48" spans="1:2" ht="15">
      <c r="A48" s="232"/>
      <c r="B48" s="237"/>
    </row>
    <row r="49" spans="1:2" ht="15.75" thickBot="1">
      <c r="A49" s="131" t="s">
        <v>498</v>
      </c>
      <c r="B49" s="132"/>
    </row>
    <row r="50" spans="1:2" ht="15">
      <c r="A50" s="233" t="s">
        <v>499</v>
      </c>
      <c r="B50" s="234" t="s">
        <v>1349</v>
      </c>
    </row>
    <row r="51" spans="1:2" ht="15.75" thickBot="1">
      <c r="A51" s="235" t="s">
        <v>500</v>
      </c>
      <c r="B51" s="236" t="s">
        <v>1350</v>
      </c>
    </row>
    <row r="52" spans="1:2" ht="44.25" customHeight="1">
      <c r="A52" s="1"/>
      <c r="B52" s="1"/>
    </row>
    <row r="53" spans="1:2" ht="12.75">
      <c r="A53" s="165" t="s">
        <v>70</v>
      </c>
      <c r="B53" s="166" t="s">
        <v>1352</v>
      </c>
    </row>
    <row r="54" spans="1:2" ht="12.75">
      <c r="A54" s="165" t="s">
        <v>71</v>
      </c>
      <c r="B54" s="409">
        <v>42394</v>
      </c>
    </row>
    <row r="55" spans="1:2" ht="39.75" customHeight="1">
      <c r="A55" s="87"/>
      <c r="B55" s="238" t="s">
        <v>501</v>
      </c>
    </row>
    <row r="56" spans="1:2" ht="12.75" customHeight="1">
      <c r="A56" s="238" t="s">
        <v>501</v>
      </c>
      <c r="B56" s="240" t="s">
        <v>134</v>
      </c>
    </row>
    <row r="57" spans="1:2" ht="16.5" customHeight="1">
      <c r="A57" s="239" t="s">
        <v>15</v>
      </c>
      <c r="B57" s="87"/>
    </row>
    <row r="58" spans="1:2" ht="33.75" customHeight="1">
      <c r="A58" s="87"/>
      <c r="B58" s="220"/>
    </row>
    <row r="59" ht="16.5" customHeight="1">
      <c r="A59" s="219"/>
    </row>
    <row r="61" ht="12.75">
      <c r="C61" s="140"/>
    </row>
    <row r="73" ht="15.75">
      <c r="C73" s="141"/>
    </row>
    <row r="75" ht="15.75">
      <c r="C75" s="139"/>
    </row>
    <row r="76" ht="12.75">
      <c r="C76" s="140"/>
    </row>
    <row r="78" ht="12.75">
      <c r="C78" s="140"/>
    </row>
  </sheetData>
  <sheetProtection formatCells="0"/>
  <dataValidations count="5">
    <dataValidation type="whole" allowBlank="1" showInputMessage="1" showErrorMessage="1" errorTitle="Napačna letnica" error="V to celico se vpisuje leto izvajanja monitoringa kot celo štirimestno število." sqref="B3">
      <formula1>2000</formula1>
      <formula2>2020</formula2>
    </dataValidation>
    <dataValidation type="whole" allowBlank="1" showInputMessage="1" showErrorMessage="1" errorTitle="Napačen vnos matične številke!" error="Matična številka je 7 mestno celo število." sqref="B12">
      <formula1>1</formula1>
      <formula2>9999999</formula2>
    </dataValidation>
    <dataValidation type="whole" allowBlank="1" showInputMessage="1" showErrorMessage="1" errorTitle="Napačen vnos davčne številke!" error="Davčna številka je 8 mestno celo število." sqref="B13 B28">
      <formula1>1</formula1>
      <formula2>99999999</formula2>
    </dataValidation>
    <dataValidation type="whole" allowBlank="1" showInputMessage="1" showErrorMessage="1" errorTitle="Napačen vnos poštne številke!" error="Številka pošte je štirimestno celo število." sqref="B41">
      <formula1>1000</formula1>
      <formula2>9999</formula2>
    </dataValidation>
    <dataValidation type="whole" allowBlank="1" showInputMessage="1" showErrorMessage="1" errorTitle="Napačen vpis davčne številke!" error="Davčna številka je 8 mestno celo število." sqref="B43">
      <formula1>1</formula1>
      <formula2>99999999</formula2>
    </dataValidation>
  </dataValidations>
  <printOptions/>
  <pageMargins left="0.984251968503937" right="0.7874015748031497" top="0.7874015748031497" bottom="0.7874015748031497" header="0" footer="0"/>
  <pageSetup blackAndWhite="1" fitToHeight="1" fitToWidth="1" horizontalDpi="600" verticalDpi="600" orientation="portrait" paperSize="9" scale="70" r:id="rId4"/>
  <headerFooter alignWithMargins="0">
    <oddHeader>&amp;LPoročilo o obratovalnem monitoringu odpadnih vod</oddHeader>
    <oddFooter>&amp;L&amp;F&amp;CStran &amp;P</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List22">
    <pageSetUpPr fitToPage="1"/>
  </sheetPr>
  <dimension ref="A1:A31"/>
  <sheetViews>
    <sheetView zoomScalePageLayoutView="0" workbookViewId="0" topLeftCell="A1">
      <selection activeCell="G24" sqref="G24"/>
    </sheetView>
  </sheetViews>
  <sheetFormatPr defaultColWidth="9.00390625" defaultRowHeight="12.75"/>
  <cols>
    <col min="1" max="1" width="97.875" style="181" customWidth="1"/>
    <col min="2" max="16384" width="9.125" style="181" customWidth="1"/>
  </cols>
  <sheetData>
    <row r="1" ht="15.75">
      <c r="A1" s="189" t="s">
        <v>101</v>
      </c>
    </row>
    <row r="2" ht="31.5">
      <c r="A2" s="206" t="s">
        <v>130</v>
      </c>
    </row>
    <row r="3" ht="97.5" customHeight="1">
      <c r="A3" s="320" t="s">
        <v>1291</v>
      </c>
    </row>
    <row r="4" ht="142.5" customHeight="1">
      <c r="A4" s="320" t="s">
        <v>1292</v>
      </c>
    </row>
    <row r="5" ht="12.75">
      <c r="A5" s="193"/>
    </row>
    <row r="6" ht="13.5" customHeight="1">
      <c r="A6" s="193"/>
    </row>
    <row r="7" s="187" customFormat="1" ht="12.75">
      <c r="A7" s="193"/>
    </row>
    <row r="8" s="187" customFormat="1" ht="12.75">
      <c r="A8" s="193"/>
    </row>
    <row r="9" s="187" customFormat="1" ht="12.75">
      <c r="A9" s="197"/>
    </row>
    <row r="10" ht="15.75">
      <c r="A10" s="188" t="s">
        <v>102</v>
      </c>
    </row>
    <row r="11" ht="55.5" customHeight="1">
      <c r="A11" s="320" t="s">
        <v>1293</v>
      </c>
    </row>
    <row r="12" ht="12.75">
      <c r="A12" s="193"/>
    </row>
    <row r="13" ht="12.75">
      <c r="A13" s="193"/>
    </row>
    <row r="14" ht="12.75">
      <c r="A14" s="193"/>
    </row>
    <row r="15" ht="9.75" customHeight="1">
      <c r="A15" s="193"/>
    </row>
    <row r="16" ht="12.75">
      <c r="A16" s="193"/>
    </row>
    <row r="17" ht="15.75">
      <c r="A17" s="188" t="s">
        <v>135</v>
      </c>
    </row>
    <row r="18" ht="15.75">
      <c r="A18" s="188">
        <f>IF(Poročilo_3!B18&lt;&gt;"","Rekonstruirana naprava je pričela z obratovanjem v letu "&amp;Poročilo_3!B18&amp;" .","")</f>
      </c>
    </row>
    <row r="19" ht="12.75" customHeight="1">
      <c r="A19" s="321" t="s">
        <v>1294</v>
      </c>
    </row>
    <row r="20" ht="12.75">
      <c r="A20" s="194"/>
    </row>
    <row r="21" ht="12.75">
      <c r="A21" s="198"/>
    </row>
    <row r="22" ht="31.5">
      <c r="A22" s="185" t="s">
        <v>136</v>
      </c>
    </row>
    <row r="23" ht="15" customHeight="1">
      <c r="A23" s="321" t="s">
        <v>1295</v>
      </c>
    </row>
    <row r="24" ht="25.5" customHeight="1">
      <c r="A24" s="321" t="s">
        <v>1353</v>
      </c>
    </row>
    <row r="25" ht="12.75">
      <c r="A25" s="194"/>
    </row>
    <row r="26" ht="12.75">
      <c r="A26" s="194"/>
    </row>
    <row r="28" ht="15.75">
      <c r="A28" s="186" t="s">
        <v>106</v>
      </c>
    </row>
    <row r="29" ht="12.75">
      <c r="A29" s="194"/>
    </row>
    <row r="30" ht="12.75">
      <c r="A30" s="387" t="s">
        <v>1334</v>
      </c>
    </row>
    <row r="31" ht="12.75">
      <c r="A31" s="194"/>
    </row>
  </sheetData>
  <sheetProtection password="ED2E" sheet="1" objects="1" scenarios="1" formatCells="0"/>
  <printOptions/>
  <pageMargins left="0.984251968503937" right="0.7874015748031497" top="0.7874015748031497" bottom="0.7874015748031497" header="0" footer="0"/>
  <pageSetup blackAndWhite="1" fitToHeight="0" fitToWidth="1" horizontalDpi="300" verticalDpi="300" orientation="portrait" paperSize="9" scale="86" r:id="rId3"/>
  <headerFooter alignWithMargins="0">
    <oddHeader>&amp;LPoročilo o obratovalnem monitoringu odpadnih vod</oddHeader>
    <oddFooter>&amp;L&amp;F&amp;CStran &amp;P</oddFooter>
  </headerFooter>
  <legacyDrawing r:id="rId2"/>
</worksheet>
</file>

<file path=xl/worksheets/sheet5.xml><?xml version="1.0" encoding="utf-8"?>
<worksheet xmlns="http://schemas.openxmlformats.org/spreadsheetml/2006/main" xmlns:r="http://schemas.openxmlformats.org/officeDocument/2006/relationships">
  <sheetPr codeName="List2">
    <pageSetUpPr fitToPage="1"/>
  </sheetPr>
  <dimension ref="A1:G100"/>
  <sheetViews>
    <sheetView zoomScalePageLayoutView="0" workbookViewId="0" topLeftCell="A49">
      <selection activeCell="B57" sqref="B57"/>
    </sheetView>
  </sheetViews>
  <sheetFormatPr defaultColWidth="9.00390625" defaultRowHeight="12.75"/>
  <cols>
    <col min="1" max="1" width="37.625" style="56" customWidth="1"/>
    <col min="2" max="2" width="69.375" style="92" customWidth="1"/>
    <col min="3" max="4" width="15.75390625" style="0" customWidth="1"/>
    <col min="6" max="6" width="17.00390625" style="0" customWidth="1"/>
    <col min="7" max="7" width="15.25390625" style="0" customWidth="1"/>
  </cols>
  <sheetData>
    <row r="1" spans="1:2" ht="18.75" thickBot="1">
      <c r="A1" s="104" t="s">
        <v>103</v>
      </c>
      <c r="B1" s="105"/>
    </row>
    <row r="2" spans="1:2" ht="14.25" thickBot="1" thickTop="1">
      <c r="A2" s="103"/>
      <c r="B2" s="102"/>
    </row>
    <row r="3" spans="1:2" ht="15" thickBot="1">
      <c r="A3" s="58" t="s">
        <v>10</v>
      </c>
      <c r="B3" s="95" t="s">
        <v>605</v>
      </c>
    </row>
    <row r="4" spans="1:2" ht="15" thickBot="1">
      <c r="A4" s="245" t="s">
        <v>59</v>
      </c>
      <c r="B4" s="95" t="s">
        <v>1281</v>
      </c>
    </row>
    <row r="5" spans="1:2" ht="14.25">
      <c r="A5" s="57" t="s">
        <v>11</v>
      </c>
      <c r="B5" s="101"/>
    </row>
    <row r="6" spans="1:2" ht="14.25">
      <c r="A6" s="243" t="s">
        <v>1</v>
      </c>
      <c r="B6" s="96" t="s">
        <v>1282</v>
      </c>
    </row>
    <row r="7" spans="1:2" ht="14.25">
      <c r="A7" s="243" t="s">
        <v>2</v>
      </c>
      <c r="B7" s="96" t="s">
        <v>1283</v>
      </c>
    </row>
    <row r="8" spans="1:2" ht="14.25">
      <c r="A8" s="243" t="s">
        <v>3</v>
      </c>
      <c r="B8" s="96">
        <v>3211</v>
      </c>
    </row>
    <row r="9" spans="1:2" ht="15" thickBot="1">
      <c r="A9" s="244" t="s">
        <v>12</v>
      </c>
      <c r="B9" s="97" t="s">
        <v>1282</v>
      </c>
    </row>
    <row r="10" spans="1:2" s="2" customFormat="1" ht="14.25">
      <c r="A10" s="59" t="s">
        <v>47</v>
      </c>
      <c r="B10" s="98" t="s">
        <v>1259</v>
      </c>
    </row>
    <row r="11" spans="1:7" s="2" customFormat="1" ht="14.25">
      <c r="A11" s="246" t="s">
        <v>6</v>
      </c>
      <c r="B11" s="97" t="s">
        <v>1260</v>
      </c>
      <c r="F11" s="55"/>
      <c r="G11" s="55"/>
    </row>
    <row r="12" spans="1:2" s="2" customFormat="1" ht="14.25">
      <c r="A12" s="247" t="s">
        <v>7</v>
      </c>
      <c r="B12" s="96" t="s">
        <v>1261</v>
      </c>
    </row>
    <row r="13" spans="1:2" s="2" customFormat="1" ht="15" thickBot="1">
      <c r="A13" s="246" t="s">
        <v>109</v>
      </c>
      <c r="B13" s="97" t="s">
        <v>1284</v>
      </c>
    </row>
    <row r="14" spans="1:6" s="2" customFormat="1" ht="15" thickBot="1">
      <c r="A14" s="269" t="s">
        <v>149</v>
      </c>
      <c r="B14" s="95">
        <v>4000</v>
      </c>
      <c r="F14" s="55"/>
    </row>
    <row r="15" spans="1:2" ht="15" thickBot="1">
      <c r="A15" s="270" t="s">
        <v>144</v>
      </c>
      <c r="B15" s="142">
        <v>2000</v>
      </c>
    </row>
    <row r="16" spans="1:3" ht="15" thickBot="1">
      <c r="A16" s="271" t="s">
        <v>55</v>
      </c>
      <c r="B16" s="95">
        <v>22</v>
      </c>
      <c r="C16" s="192"/>
    </row>
    <row r="17" spans="1:2" ht="14.25">
      <c r="A17" s="61" t="s">
        <v>54</v>
      </c>
      <c r="B17" s="106"/>
    </row>
    <row r="18" spans="1:2" ht="29.25" thickBot="1">
      <c r="A18" s="252" t="s">
        <v>145</v>
      </c>
      <c r="B18" s="96"/>
    </row>
    <row r="19" spans="1:4" ht="14.25">
      <c r="A19" s="60" t="s">
        <v>519</v>
      </c>
      <c r="B19" s="107"/>
      <c r="C19" s="461" t="s">
        <v>526</v>
      </c>
      <c r="D19" s="462"/>
    </row>
    <row r="20" spans="1:4" ht="14.25">
      <c r="A20" s="248" t="s">
        <v>513</v>
      </c>
      <c r="B20" s="96">
        <v>13150</v>
      </c>
      <c r="C20" s="276" t="s">
        <v>527</v>
      </c>
      <c r="D20" s="277" t="s">
        <v>528</v>
      </c>
    </row>
    <row r="21" spans="1:5" ht="15" thickBot="1">
      <c r="A21" s="249" t="s">
        <v>151</v>
      </c>
      <c r="B21" s="284">
        <v>0.009</v>
      </c>
      <c r="C21" s="276">
        <f>B23</f>
        <v>118.35</v>
      </c>
      <c r="D21" s="277">
        <f>SUM(B32:B37)+B29</f>
        <v>118.350006</v>
      </c>
      <c r="E21" s="285"/>
    </row>
    <row r="22" spans="1:4" ht="14.25">
      <c r="A22" s="216" t="s">
        <v>154</v>
      </c>
      <c r="B22" s="217"/>
      <c r="C22" s="459" t="s">
        <v>555</v>
      </c>
      <c r="D22" s="460"/>
    </row>
    <row r="23" spans="1:4" ht="37.5" customHeight="1">
      <c r="A23" s="248" t="s">
        <v>689</v>
      </c>
      <c r="B23" s="96">
        <v>118.35</v>
      </c>
      <c r="C23" s="463" t="s">
        <v>553</v>
      </c>
      <c r="D23" s="464"/>
    </row>
    <row r="24" spans="1:4" ht="37.5" customHeight="1">
      <c r="A24" s="249" t="s">
        <v>546</v>
      </c>
      <c r="B24" s="284">
        <v>0.05</v>
      </c>
      <c r="C24" s="463" t="s">
        <v>690</v>
      </c>
      <c r="D24" s="464"/>
    </row>
    <row r="25" spans="1:4" ht="14.25">
      <c r="A25" s="248" t="s">
        <v>48</v>
      </c>
      <c r="B25" s="96" t="s">
        <v>1329</v>
      </c>
      <c r="C25" s="465" t="s">
        <v>554</v>
      </c>
      <c r="D25" s="466"/>
    </row>
    <row r="26" spans="1:4" ht="14.25">
      <c r="A26" s="248" t="s">
        <v>49</v>
      </c>
      <c r="B26" s="96" t="s">
        <v>1329</v>
      </c>
      <c r="C26" s="467"/>
      <c r="D26" s="466"/>
    </row>
    <row r="27" spans="1:4" ht="15" thickBot="1">
      <c r="A27" s="249" t="s">
        <v>514</v>
      </c>
      <c r="B27" s="99"/>
      <c r="C27" s="467"/>
      <c r="D27" s="466"/>
    </row>
    <row r="28" spans="1:4" ht="14.25">
      <c r="A28" s="274" t="s">
        <v>525</v>
      </c>
      <c r="B28" s="217"/>
      <c r="C28" s="467"/>
      <c r="D28" s="466"/>
    </row>
    <row r="29" spans="1:4" ht="14.25">
      <c r="A29" s="250" t="s">
        <v>89</v>
      </c>
      <c r="B29" s="96">
        <v>118.35</v>
      </c>
      <c r="C29" s="467"/>
      <c r="D29" s="466"/>
    </row>
    <row r="30" spans="1:4" ht="21.75" customHeight="1" thickBot="1">
      <c r="A30" s="275" t="s">
        <v>91</v>
      </c>
      <c r="B30" s="97" t="s">
        <v>1356</v>
      </c>
      <c r="C30" s="467"/>
      <c r="D30" s="466"/>
    </row>
    <row r="31" spans="1:4" ht="14.25">
      <c r="A31" s="216" t="s">
        <v>520</v>
      </c>
      <c r="B31" s="107"/>
      <c r="C31" s="467"/>
      <c r="D31" s="466"/>
    </row>
    <row r="32" spans="1:4" ht="14.25">
      <c r="A32" s="250" t="s">
        <v>146</v>
      </c>
      <c r="B32" s="410">
        <v>1E-06</v>
      </c>
      <c r="C32" s="467"/>
      <c r="D32" s="466"/>
    </row>
    <row r="33" spans="1:4" ht="14.25">
      <c r="A33" s="250" t="s">
        <v>152</v>
      </c>
      <c r="B33" s="410">
        <v>1E-06</v>
      </c>
      <c r="C33" s="467"/>
      <c r="D33" s="466"/>
    </row>
    <row r="34" spans="1:4" ht="14.25">
      <c r="A34" s="250" t="s">
        <v>88</v>
      </c>
      <c r="B34" s="410">
        <v>1E-06</v>
      </c>
      <c r="C34" s="467"/>
      <c r="D34" s="466"/>
    </row>
    <row r="35" spans="1:4" ht="28.5">
      <c r="A35" s="250" t="s">
        <v>522</v>
      </c>
      <c r="B35" s="410">
        <v>1E-06</v>
      </c>
      <c r="C35" s="467"/>
      <c r="D35" s="466"/>
    </row>
    <row r="36" spans="1:4" ht="14.25">
      <c r="A36" s="251" t="s">
        <v>110</v>
      </c>
      <c r="B36" s="410">
        <v>1E-06</v>
      </c>
      <c r="C36" s="467"/>
      <c r="D36" s="466"/>
    </row>
    <row r="37" spans="1:4" ht="15" thickBot="1">
      <c r="A37" s="250" t="s">
        <v>90</v>
      </c>
      <c r="B37" s="410">
        <v>1E-06</v>
      </c>
      <c r="C37" s="467"/>
      <c r="D37" s="466"/>
    </row>
    <row r="38" spans="1:2" ht="14.25">
      <c r="A38" s="62" t="s">
        <v>56</v>
      </c>
      <c r="B38" s="107"/>
    </row>
    <row r="39" spans="1:2" ht="14.25">
      <c r="A39" s="253" t="s">
        <v>57</v>
      </c>
      <c r="B39" s="97" t="s">
        <v>1290</v>
      </c>
    </row>
    <row r="40" spans="1:2" ht="14.25">
      <c r="A40" s="254" t="s">
        <v>515</v>
      </c>
      <c r="B40" s="96"/>
    </row>
    <row r="41" spans="1:2" ht="15" thickBot="1">
      <c r="A41" s="253" t="s">
        <v>58</v>
      </c>
      <c r="B41" s="295" t="s">
        <v>1285</v>
      </c>
    </row>
    <row r="42" spans="1:2" ht="14.25">
      <c r="A42" s="310" t="s">
        <v>1253</v>
      </c>
      <c r="B42" s="101"/>
    </row>
    <row r="43" spans="1:2" ht="14.25">
      <c r="A43" s="248" t="s">
        <v>147</v>
      </c>
      <c r="B43" s="414">
        <v>3633</v>
      </c>
    </row>
    <row r="44" spans="1:2" ht="15" thickBot="1">
      <c r="A44" s="244" t="s">
        <v>50</v>
      </c>
      <c r="B44" s="97" t="s">
        <v>1286</v>
      </c>
    </row>
    <row r="45" spans="1:2" ht="15" thickBot="1">
      <c r="A45" s="255" t="s">
        <v>51</v>
      </c>
      <c r="B45" s="95" t="s">
        <v>1287</v>
      </c>
    </row>
    <row r="46" spans="1:2" ht="29.25" thickBot="1">
      <c r="A46" s="250" t="s">
        <v>111</v>
      </c>
      <c r="B46" s="413">
        <v>3809</v>
      </c>
    </row>
    <row r="47" spans="1:3" ht="29.25" thickBot="1">
      <c r="A47" s="256" t="s">
        <v>148</v>
      </c>
      <c r="B47" s="95" t="s">
        <v>1288</v>
      </c>
      <c r="C47" s="192"/>
    </row>
    <row r="48" spans="1:2" ht="15" thickBot="1">
      <c r="A48" s="255" t="s">
        <v>52</v>
      </c>
      <c r="B48" s="95" t="s">
        <v>1285</v>
      </c>
    </row>
    <row r="49" spans="1:2" ht="29.25" thickBot="1">
      <c r="A49" s="256" t="s">
        <v>516</v>
      </c>
      <c r="B49" s="95">
        <v>565</v>
      </c>
    </row>
    <row r="50" spans="1:2" ht="15" thickBot="1">
      <c r="A50" s="255" t="s">
        <v>53</v>
      </c>
      <c r="B50" s="95" t="s">
        <v>1289</v>
      </c>
    </row>
    <row r="51" spans="1:2" ht="14.25">
      <c r="A51" s="90" t="s">
        <v>72</v>
      </c>
      <c r="B51" s="106"/>
    </row>
    <row r="52" spans="1:2" ht="14.25">
      <c r="A52" s="257" t="s">
        <v>73</v>
      </c>
      <c r="B52" s="96">
        <v>124326</v>
      </c>
    </row>
    <row r="53" spans="1:2" ht="15" thickBot="1">
      <c r="A53" s="258" t="s">
        <v>74</v>
      </c>
      <c r="B53" s="100">
        <v>522352</v>
      </c>
    </row>
    <row r="54" spans="1:2" ht="29.25" thickBot="1">
      <c r="A54" s="267" t="s">
        <v>68</v>
      </c>
      <c r="B54" s="95">
        <v>24</v>
      </c>
    </row>
    <row r="55" spans="1:2" ht="29.25" thickBot="1">
      <c r="A55" s="267" t="s">
        <v>62</v>
      </c>
      <c r="B55" s="95" t="s">
        <v>1297</v>
      </c>
    </row>
    <row r="56" spans="1:2" ht="29.25" thickBot="1">
      <c r="A56" s="267" t="s">
        <v>83</v>
      </c>
      <c r="B56" s="458">
        <v>365</v>
      </c>
    </row>
    <row r="57" spans="1:2" ht="36.75" customHeight="1" thickBot="1">
      <c r="A57" s="268" t="s">
        <v>150</v>
      </c>
      <c r="B57" s="95" t="s">
        <v>1335</v>
      </c>
    </row>
    <row r="58" spans="1:2" ht="29.25" thickBot="1">
      <c r="A58" s="267" t="s">
        <v>137</v>
      </c>
      <c r="B58" s="95"/>
    </row>
    <row r="59" spans="1:2" ht="14.25">
      <c r="A59" s="201" t="s">
        <v>112</v>
      </c>
      <c r="B59" s="202"/>
    </row>
    <row r="60" spans="1:2" ht="14.25">
      <c r="A60" s="259" t="s">
        <v>73</v>
      </c>
      <c r="B60" s="96">
        <v>124558</v>
      </c>
    </row>
    <row r="61" spans="1:2" ht="15" thickBot="1">
      <c r="A61" s="260" t="s">
        <v>74</v>
      </c>
      <c r="B61" s="100">
        <v>522515</v>
      </c>
    </row>
    <row r="62" spans="1:2" ht="14.25">
      <c r="A62" s="201" t="s">
        <v>113</v>
      </c>
      <c r="B62" s="202"/>
    </row>
    <row r="63" spans="1:2" ht="14.25">
      <c r="A63" s="259" t="s">
        <v>73</v>
      </c>
      <c r="B63" s="96">
        <v>124549</v>
      </c>
    </row>
    <row r="64" spans="1:2" ht="15" thickBot="1">
      <c r="A64" s="260" t="s">
        <v>74</v>
      </c>
      <c r="B64" s="100">
        <v>522528</v>
      </c>
    </row>
    <row r="65" spans="1:2" ht="14.25">
      <c r="A65" s="201" t="s">
        <v>155</v>
      </c>
      <c r="B65" s="202"/>
    </row>
    <row r="66" spans="1:2" ht="14.25">
      <c r="A66" s="259" t="s">
        <v>73</v>
      </c>
      <c r="B66" s="96">
        <v>124602</v>
      </c>
    </row>
    <row r="67" spans="1:2" ht="15" thickBot="1">
      <c r="A67" s="260" t="s">
        <v>74</v>
      </c>
      <c r="B67" s="100">
        <v>522531</v>
      </c>
    </row>
    <row r="68" spans="1:2" ht="15" thickBot="1">
      <c r="A68" s="266" t="s">
        <v>153</v>
      </c>
      <c r="B68" s="100" t="s">
        <v>1354</v>
      </c>
    </row>
    <row r="69" spans="1:2" ht="15" thickBot="1">
      <c r="A69" s="260" t="s">
        <v>549</v>
      </c>
      <c r="B69" s="411"/>
    </row>
    <row r="70" spans="1:2" ht="29.25" thickBot="1">
      <c r="A70" s="256" t="s">
        <v>138</v>
      </c>
      <c r="B70" s="95" t="s">
        <v>1290</v>
      </c>
    </row>
    <row r="71" spans="1:2" ht="29.25" thickBot="1">
      <c r="A71" s="256" t="s">
        <v>139</v>
      </c>
      <c r="B71" s="95" t="s">
        <v>1290</v>
      </c>
    </row>
    <row r="72" spans="1:2" ht="45.75" thickBot="1">
      <c r="A72" s="265" t="s">
        <v>1249</v>
      </c>
      <c r="B72" s="412" t="s">
        <v>1355</v>
      </c>
    </row>
    <row r="73" ht="12.75">
      <c r="B73" s="91"/>
    </row>
    <row r="74" ht="12.75">
      <c r="B74" s="91"/>
    </row>
    <row r="75" ht="12.75">
      <c r="B75" s="91"/>
    </row>
    <row r="76" ht="12.75">
      <c r="B76" s="91"/>
    </row>
    <row r="77" ht="12.75">
      <c r="B77" s="91"/>
    </row>
    <row r="78" ht="12.75">
      <c r="B78" s="91"/>
    </row>
    <row r="79" ht="12.75">
      <c r="B79" s="91"/>
    </row>
    <row r="80" ht="12.75">
      <c r="B80" s="91"/>
    </row>
    <row r="81" ht="12.75">
      <c r="B81" s="91"/>
    </row>
    <row r="82" ht="12.75">
      <c r="B82" s="91"/>
    </row>
    <row r="83" ht="12.75">
      <c r="B83" s="91"/>
    </row>
    <row r="84" ht="12.75">
      <c r="B84" s="91"/>
    </row>
    <row r="85" ht="12.75">
      <c r="B85" s="91"/>
    </row>
    <row r="86" ht="12.75">
      <c r="B86" s="91"/>
    </row>
    <row r="87" ht="12.75">
      <c r="B87" s="91"/>
    </row>
    <row r="88" ht="12.75">
      <c r="B88" s="91"/>
    </row>
    <row r="89" ht="12.75">
      <c r="B89" s="91"/>
    </row>
    <row r="90" ht="12.75">
      <c r="B90" s="91"/>
    </row>
    <row r="91" ht="12.75">
      <c r="B91" s="91"/>
    </row>
    <row r="92" ht="12.75">
      <c r="B92" s="91"/>
    </row>
    <row r="93" ht="12.75">
      <c r="B93" s="91"/>
    </row>
    <row r="94" ht="12.75">
      <c r="B94" s="91"/>
    </row>
    <row r="95" ht="12.75">
      <c r="B95" s="91"/>
    </row>
    <row r="96" ht="12.75">
      <c r="B96" s="91"/>
    </row>
    <row r="97" ht="12.75">
      <c r="B97" s="91"/>
    </row>
    <row r="98" ht="12.75">
      <c r="B98" s="91"/>
    </row>
    <row r="99" ht="12.75">
      <c r="B99" s="91"/>
    </row>
    <row r="100" ht="12.75">
      <c r="B100" s="91"/>
    </row>
  </sheetData>
  <sheetProtection password="ED2E" sheet="1" formatCells="0"/>
  <mergeCells count="5">
    <mergeCell ref="C22:D22"/>
    <mergeCell ref="C19:D19"/>
    <mergeCell ref="C23:D23"/>
    <mergeCell ref="C24:D24"/>
    <mergeCell ref="C25:D37"/>
  </mergeCells>
  <conditionalFormatting sqref="C22:D22">
    <cfRule type="expression" priority="7" dxfId="2">
      <formula>OR(0.9&gt;IF(AND(C21=0,D21=0),1,IF(OR(C21=0,D21=0),0,C21/D21)),IF(AND(C21=0,D21=0),1,IF(OR(C21=0,D21=0),0,C21/D21))&gt;1.1)</formula>
    </cfRule>
  </conditionalFormatting>
  <conditionalFormatting sqref="B29">
    <cfRule type="expression" priority="8" dxfId="3">
      <formula>OR(0.9&gt;IF(AND(C21=0,D21=0),1,IF(OR(C21=0,D21=0),0,C21/D21)),IF(AND(C21=0,D21=0),1,IF(OR(C21=0,D21=0),0,C21/D21))&gt;1.1)</formula>
    </cfRule>
  </conditionalFormatting>
  <dataValidations count="21">
    <dataValidation type="whole" allowBlank="1" showInputMessage="1" showErrorMessage="1" errorTitle="Napačen vnos letnice!" error="V celico se vpisuje letnica pričetka obratovanja rekonstruirane naprave. Ta lentica ne more biti nižja od letnice pričetka obratovanja naprave (celica C15)." sqref="B18">
      <formula1>B15</formula1>
      <formula2>2020</formula2>
    </dataValidation>
    <dataValidation type="whole" allowBlank="1" showInputMessage="1" showErrorMessage="1" errorTitle="Napaka pri vnosu velikosti ČN" error="Velikost ČN se podaja v enotah PE kot celo število med 0 in 100.000. " sqref="B14">
      <formula1>0</formula1>
      <formula2>1000000</formula2>
    </dataValidation>
    <dataValidation type="whole" allowBlank="1" showInputMessage="1" showErrorMessage="1" errorTitle="Napačna letnica!" error="V to celico se vnaša letnica pričetka čiščenja na tej napravi!" sqref="B15">
      <formula1>1955</formula1>
      <formula2>2020</formula2>
    </dataValidation>
    <dataValidation type="whole" operator="greaterThan" allowBlank="1" showInputMessage="1" showErrorMessage="1" errorTitle="Napačen vnos števila prebivalcev" error="Število prebivalcev, katerih komunalne odpadne vode se čistijo na napravi se podaja kot celo število večje od 0." sqref="B43">
      <formula1>0</formula1>
    </dataValidation>
    <dataValidation type="decimal" allowBlank="1" showInputMessage="1" showErrorMessage="1" errorTitle="Napačen vnos suhe snovi blata!" error="Povprečna suha snov blata se podaja v procentih kot decimalno število večje od 0 (in manjše od 60)." sqref="B22">
      <formula1>0</formula1>
      <formula2>60</formula2>
    </dataValidation>
    <dataValidation type="decimal" operator="greaterThan" allowBlank="1" showInputMessage="1" showErrorMessage="1" errorTitle="Napačna količina odpadne vode!" error="Količina čiščene odpadne vode v letu izvajanja monitoringa se podaja v 1000 m3 kot decimalno število večje od 0." sqref="B49">
      <formula1>0</formula1>
    </dataValidation>
    <dataValidation type="whole" allowBlank="1" showInputMessage="1" showErrorMessage="1" errorTitle="Napačen vnos števila dni!" error="Število dni normalnega obratovanja naprave v letu izvajanja monitoringa se vpiše kot celo število med 0 in 365." sqref="B56">
      <formula1>0</formula1>
      <formula2>365</formula2>
    </dataValidation>
    <dataValidation type="list" allowBlank="1" showInputMessage="1" showErrorMessage="1" errorTitle="Napačna navedba člena!" error="Kot navedba člena uredbe, po katerem se vrednoti iztok ČN se lahko vpišejo le številke 4, 5 ali 6. Ali pa kratica OVD če gre za vrednotenje po izdanem okoljevarstvenem dovoljenju." sqref="B57">
      <formula1>"5,6,5 OVD,6 OVD"</formula1>
    </dataValidation>
    <dataValidation type="decimal" operator="greaterThanOrEqual" allowBlank="1" showInputMessage="1" showErrorMessage="1" errorTitle="Napaka pri vnosu količine blata!" error="Letna količina odvečnega blata se podaja kot decimalno število večje od 0." sqref="B20 B23">
      <formula1>0</formula1>
    </dataValidation>
    <dataValidation type="decimal" operator="greaterThan" allowBlank="1" showInputMessage="1" showErrorMessage="1" errorTitle="Napačen vnos količine bioplina!" error="Količina bioplina, ki se je na napravi uporabila za pridobivanje energije, se vpiše v enotah 1000 m3, kot decimalno število večje od 0." sqref="B27:B28">
      <formula1>0</formula1>
    </dataValidation>
    <dataValidation type="decimal" operator="greaterThan" allowBlank="1" showInputMessage="1" showErrorMessage="1" errorTitle="Napačen vnos količine!" error="Količina grezničnih muljev, ki je bila sprejeta na napravo v letu izvajanja monitoringa se vpiše v kubičnih metrih kot decimalno število večje od nič." sqref="B40">
      <formula1>0</formula1>
    </dataValidation>
    <dataValidation type="whole" allowBlank="1" showInputMessage="1" showErrorMessage="1" errorTitle="Napačen vnos koordinate X!" error="Kraji v Sloveniji imajo Gauss-Krugerjevo X koordinato v območju med 30844 in 193163. (Mogoče ste hoteli vpisati koordinato z vodilno številko 5, ali pa ste zamenjali X in Y koordinato)." sqref="B52 B66 B63 B60">
      <formula1>30844</formula1>
      <formula2>193163</formula2>
    </dataValidation>
    <dataValidation type="whole" allowBlank="1" showInputMessage="1" showErrorMessage="1" errorTitle="Napačen vnos koordinate Y!" error="Kraji v Sloveniji imajo Gauss-Krugerjevo Y koordinato v območju med 375230 in 623035. (Mogoče ste hoteli vpisati koordinato z vodilno številko 5, ali pa ste zamenjali X in Y koordinato)." sqref="B53 B67 B64 B61">
      <formula1>375230</formula1>
      <formula2>623035</formula2>
    </dataValidation>
    <dataValidation type="whole" allowBlank="1" showInputMessage="1" showErrorMessage="1" errorTitle="Napačen čas vzorčenja!" error="Čas vzorčenja se podaja kot celo število med 0 in 24. 0 še vpiše v primeru odvzema trenutnega vzorca." sqref="B54">
      <formula1>0</formula1>
      <formula2>24</formula2>
    </dataValidation>
    <dataValidation type="decimal" allowBlank="1" showInputMessage="1" showErrorMessage="1" errorTitle="Napačen vnos zadrževalnega časa!" error="Hidravlični zadrževalni čas se vnaša v urah kot decimalno število med 0 in 240." sqref="B16">
      <formula1>0</formula1>
      <formula2>240</formula2>
    </dataValidation>
    <dataValidation type="whole" operator="greaterThan" allowBlank="1" showInputMessage="1" showErrorMessage="1" errorTitle="napačna vrednost" error="V to celico se vpisuje število prebivalcev, priključenih na kanalizacijski sistem, kot celo število večje od nič." sqref="B46">
      <formula1>0</formula1>
    </dataValidation>
    <dataValidation type="whole" allowBlank="1" showInputMessage="1" showErrorMessage="1" errorTitle="Napačna letnica!" error="V to celico se vnaša letnica predvidene prilagoditve obstoječe ČN za doseganje predpisanih parametrov čiščenja!" sqref="B58">
      <formula1>1955</formula1>
      <formula2>2020</formula2>
    </dataValidation>
    <dataValidation type="decimal" operator="greaterThan" allowBlank="1" showInputMessage="1" showErrorMessage="1" error="Količine blata in površine so decimalna števila večja od nič." sqref="B29 B32:B37">
      <formula1>0</formula1>
    </dataValidation>
    <dataValidation type="list" allowBlank="1" showInputMessage="1" showErrorMessage="1" errorTitle="Napačna vrednost" error="V tej celici se vpiše DA ali NE." sqref="B68">
      <formula1>" DA, NE"</formula1>
    </dataValidation>
    <dataValidation operator="greaterThan" allowBlank="1" showInputMessage="1" showErrorMessage="1" errorTitle="Napačen vnos datuma obvestila!" error="Datum obvestila IRSOP o neustreznem merilnem mestu se vpiše kot npr. 1.1.2000." sqref="B69"/>
    <dataValidation type="decimal" allowBlank="1" showInputMessage="1" showErrorMessage="1" errorTitle="Napačen vnos suhe snovi blata!" error="Povprečna suha snov blata se podaja v procentih kot decimalno število večje od 0 (in manjše od 60)." sqref="B21 B24">
      <formula1>0</formula1>
      <formula2>100</formula2>
    </dataValidation>
  </dataValidations>
  <printOptions/>
  <pageMargins left="0.984251968503937" right="0.5905511811023623" top="0.7874015748031497" bottom="0.7874015748031497" header="0" footer="0"/>
  <pageSetup blackAndWhite="1" fitToHeight="2" fitToWidth="1" horizontalDpi="600" verticalDpi="600" orientation="portrait" paperSize="9" scale="81" r:id="rId4"/>
  <headerFooter alignWithMargins="0">
    <oddHeader>&amp;LPoročilo o obratovalnem monitoringu odpadnih vod</oddHeader>
    <oddFooter>&amp;L&amp;F&amp;CStran &amp;P</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List1"/>
  <dimension ref="A1:A20"/>
  <sheetViews>
    <sheetView zoomScalePageLayoutView="0" workbookViewId="0" topLeftCell="A10">
      <selection activeCell="C12" sqref="C12"/>
    </sheetView>
  </sheetViews>
  <sheetFormatPr defaultColWidth="9.00390625" defaultRowHeight="12.75"/>
  <cols>
    <col min="1" max="1" width="82.25390625" style="0" customWidth="1"/>
  </cols>
  <sheetData>
    <row r="1" ht="19.5" customHeight="1">
      <c r="A1" s="191" t="s">
        <v>108</v>
      </c>
    </row>
    <row r="2" ht="12.75" customHeight="1">
      <c r="A2" t="str">
        <f>IF(AND(Poročilo_1!B3&lt;&gt;"",Poročilo_3!B49&lt;&gt;""),"V letu "&amp;Poročilo_1!B3&amp;" se je na čistilni napravi čistilo "&amp;Poročilo_3!B49*1000&amp;" m3 odpadne vode.","")</f>
        <v>V letu 2015 se je na čistilni napravi čistilo 565000 m3 odpadne vode.</v>
      </c>
    </row>
    <row r="3" ht="12.75" customHeight="1"/>
    <row r="4" ht="15.75">
      <c r="A4" s="190" t="s">
        <v>104</v>
      </c>
    </row>
    <row r="5" ht="12.75" customHeight="1">
      <c r="A5" s="195"/>
    </row>
    <row r="6" ht="116.25" customHeight="1">
      <c r="A6" s="388" t="s">
        <v>1337</v>
      </c>
    </row>
    <row r="7" ht="130.5" customHeight="1">
      <c r="A7" s="359" t="s">
        <v>1336</v>
      </c>
    </row>
    <row r="9" ht="15.75" customHeight="1">
      <c r="A9" s="190" t="s">
        <v>105</v>
      </c>
    </row>
    <row r="10" ht="27.75" customHeight="1">
      <c r="A10" s="322" t="s">
        <v>1315</v>
      </c>
    </row>
    <row r="11" ht="57.75" customHeight="1">
      <c r="A11" s="195" t="s">
        <v>1338</v>
      </c>
    </row>
    <row r="12" ht="12.75">
      <c r="A12" s="195"/>
    </row>
    <row r="14" ht="31.5">
      <c r="A14" s="272" t="s">
        <v>550</v>
      </c>
    </row>
    <row r="15" ht="63.75">
      <c r="A15" s="195" t="s">
        <v>1339</v>
      </c>
    </row>
    <row r="16" ht="12.75">
      <c r="A16" s="218"/>
    </row>
    <row r="17" ht="12.75">
      <c r="A17" s="218"/>
    </row>
    <row r="19" ht="15.75">
      <c r="A19" s="190" t="s">
        <v>524</v>
      </c>
    </row>
    <row r="20" ht="12.75">
      <c r="A20" s="324">
        <v>2016</v>
      </c>
    </row>
  </sheetData>
  <sheetProtection password="ED2E" sheet="1" objects="1" scenarios="1" formatCells="0"/>
  <printOptions/>
  <pageMargins left="0.984251968503937" right="0.7874015748031497" top="0.7874015748031497" bottom="0.7874015748031497" header="0" footer="0"/>
  <pageSetup blackAndWhite="1" horizontalDpi="300" verticalDpi="300" orientation="portrait" paperSize="9" r:id="rId3"/>
  <headerFooter alignWithMargins="0">
    <oddHeader>&amp;LPoročilo o obratovalnem monitoringu odpadnih vod</oddHeader>
    <oddFooter>&amp;L&amp;F&amp;CStran &amp;P</oddFooter>
  </headerFooter>
  <legacyDrawing r:id="rId2"/>
</worksheet>
</file>

<file path=xl/worksheets/sheet7.xml><?xml version="1.0" encoding="utf-8"?>
<worksheet xmlns="http://schemas.openxmlformats.org/spreadsheetml/2006/main" xmlns:r="http://schemas.openxmlformats.org/officeDocument/2006/relationships">
  <sheetPr codeName="List3">
    <pageSetUpPr fitToPage="1"/>
  </sheetPr>
  <dimension ref="A1:G25"/>
  <sheetViews>
    <sheetView zoomScalePageLayoutView="0" workbookViewId="0" topLeftCell="A1">
      <selection activeCell="E31" sqref="E31"/>
    </sheetView>
  </sheetViews>
  <sheetFormatPr defaultColWidth="9.00390625" defaultRowHeight="12.75"/>
  <cols>
    <col min="1" max="1" width="7.75390625" style="54" customWidth="1"/>
    <col min="2" max="2" width="26.75390625" style="54" customWidth="1"/>
    <col min="3" max="3" width="13.00390625" style="54" customWidth="1"/>
    <col min="4" max="4" width="14.125" style="54" customWidth="1"/>
    <col min="5" max="5" width="53.125" style="53" customWidth="1"/>
    <col min="6" max="6" width="25.00390625" style="53" customWidth="1"/>
    <col min="7" max="7" width="36.375" style="53" customWidth="1"/>
    <col min="8" max="16384" width="9.125" style="53" customWidth="1"/>
  </cols>
  <sheetData>
    <row r="1" spans="1:7" ht="78.75" customHeight="1" thickBot="1">
      <c r="A1" s="264">
        <v>11</v>
      </c>
      <c r="B1" s="263"/>
      <c r="C1" s="263"/>
      <c r="D1" s="263"/>
      <c r="E1" s="263"/>
      <c r="F1" s="471"/>
      <c r="G1" s="471"/>
    </row>
    <row r="2" spans="1:7" ht="28.5" customHeight="1" thickBot="1">
      <c r="A2" s="468" t="s">
        <v>547</v>
      </c>
      <c r="B2" s="469"/>
      <c r="C2" s="469"/>
      <c r="D2" s="469"/>
      <c r="E2" s="469"/>
      <c r="F2" s="469"/>
      <c r="G2" s="470"/>
    </row>
    <row r="3" spans="1:7" ht="48.75" thickBot="1" thickTop="1">
      <c r="A3" s="328" t="s">
        <v>17</v>
      </c>
      <c r="B3" s="329" t="s">
        <v>45</v>
      </c>
      <c r="C3" s="329" t="s">
        <v>116</v>
      </c>
      <c r="D3" s="329" t="s">
        <v>117</v>
      </c>
      <c r="E3" s="329" t="s">
        <v>46</v>
      </c>
      <c r="F3" s="329" t="s">
        <v>114</v>
      </c>
      <c r="G3" s="330" t="s">
        <v>115</v>
      </c>
    </row>
    <row r="4" spans="1:7" ht="13.5" thickTop="1">
      <c r="A4" s="331">
        <v>1</v>
      </c>
      <c r="B4" s="332" t="s">
        <v>32</v>
      </c>
      <c r="C4" s="333"/>
      <c r="D4" s="334"/>
      <c r="E4" s="335" t="s">
        <v>1296</v>
      </c>
      <c r="F4" s="336" t="s">
        <v>1297</v>
      </c>
      <c r="G4" s="337" t="s">
        <v>29</v>
      </c>
    </row>
    <row r="5" spans="1:7" ht="12.75">
      <c r="A5" s="338">
        <v>2</v>
      </c>
      <c r="B5" s="326" t="s">
        <v>33</v>
      </c>
      <c r="C5" s="333"/>
      <c r="D5" s="334"/>
      <c r="E5" s="339" t="s">
        <v>1296</v>
      </c>
      <c r="F5" s="340" t="s">
        <v>1297</v>
      </c>
      <c r="G5" s="341" t="s">
        <v>29</v>
      </c>
    </row>
    <row r="6" spans="1:7" ht="12.75">
      <c r="A6" s="338">
        <v>3</v>
      </c>
      <c r="B6" s="326" t="s">
        <v>118</v>
      </c>
      <c r="C6" s="342">
        <v>1</v>
      </c>
      <c r="D6" s="343">
        <v>2</v>
      </c>
      <c r="E6" s="339" t="s">
        <v>1298</v>
      </c>
      <c r="F6" s="340" t="s">
        <v>1297</v>
      </c>
      <c r="G6" s="341" t="s">
        <v>29</v>
      </c>
    </row>
    <row r="7" spans="1:7" ht="12.75">
      <c r="A7" s="344">
        <v>26</v>
      </c>
      <c r="B7" s="325" t="s">
        <v>123</v>
      </c>
      <c r="C7" s="342" t="s">
        <v>1307</v>
      </c>
      <c r="D7" s="343">
        <v>1</v>
      </c>
      <c r="E7" s="339" t="s">
        <v>1299</v>
      </c>
      <c r="F7" s="340" t="s">
        <v>1297</v>
      </c>
      <c r="G7" s="341" t="s">
        <v>29</v>
      </c>
    </row>
    <row r="8" spans="1:7" ht="12.75">
      <c r="A8" s="345">
        <v>38</v>
      </c>
      <c r="B8" s="326" t="s">
        <v>120</v>
      </c>
      <c r="C8" s="342">
        <v>4</v>
      </c>
      <c r="D8" s="343">
        <v>10</v>
      </c>
      <c r="E8" s="339" t="s">
        <v>1300</v>
      </c>
      <c r="F8" s="340" t="s">
        <v>1297</v>
      </c>
      <c r="G8" s="341" t="s">
        <v>29</v>
      </c>
    </row>
    <row r="9" spans="1:7" ht="15.75">
      <c r="A9" s="338">
        <v>39</v>
      </c>
      <c r="B9" s="326" t="s">
        <v>1330</v>
      </c>
      <c r="C9" s="342">
        <v>1</v>
      </c>
      <c r="D9" s="343">
        <v>4</v>
      </c>
      <c r="E9" s="339" t="s">
        <v>1301</v>
      </c>
      <c r="F9" s="340" t="s">
        <v>1297</v>
      </c>
      <c r="G9" s="341" t="s">
        <v>29</v>
      </c>
    </row>
    <row r="10" spans="1:7" ht="12.75">
      <c r="A10" s="344">
        <v>33</v>
      </c>
      <c r="B10" s="325" t="s">
        <v>121</v>
      </c>
      <c r="C10" s="342" t="s">
        <v>1302</v>
      </c>
      <c r="D10" s="343" t="s">
        <v>1303</v>
      </c>
      <c r="E10" s="339" t="s">
        <v>1304</v>
      </c>
      <c r="F10" s="340" t="s">
        <v>1297</v>
      </c>
      <c r="G10" s="341" t="s">
        <v>29</v>
      </c>
    </row>
    <row r="11" spans="1:7" ht="12.75">
      <c r="A11" s="344">
        <v>60</v>
      </c>
      <c r="B11" s="325" t="s">
        <v>122</v>
      </c>
      <c r="C11" s="342">
        <v>1</v>
      </c>
      <c r="D11" s="343">
        <v>2</v>
      </c>
      <c r="E11" s="339" t="s">
        <v>1305</v>
      </c>
      <c r="F11" s="340" t="s">
        <v>1329</v>
      </c>
      <c r="G11" s="341" t="s">
        <v>29</v>
      </c>
    </row>
    <row r="12" spans="1:7" ht="12.75">
      <c r="A12" s="344">
        <v>28</v>
      </c>
      <c r="B12" s="325" t="s">
        <v>124</v>
      </c>
      <c r="C12" s="342" t="s">
        <v>1306</v>
      </c>
      <c r="D12" s="343" t="s">
        <v>1307</v>
      </c>
      <c r="E12" s="339" t="s">
        <v>1308</v>
      </c>
      <c r="F12" s="340" t="s">
        <v>1297</v>
      </c>
      <c r="G12" s="341" t="s">
        <v>29</v>
      </c>
    </row>
    <row r="13" spans="1:7" ht="12.75">
      <c r="A13" s="345">
        <v>27</v>
      </c>
      <c r="B13" s="326" t="s">
        <v>125</v>
      </c>
      <c r="C13" s="342" t="s">
        <v>1309</v>
      </c>
      <c r="D13" s="343" t="s">
        <v>1310</v>
      </c>
      <c r="E13" s="339" t="s">
        <v>1308</v>
      </c>
      <c r="F13" s="340" t="s">
        <v>1297</v>
      </c>
      <c r="G13" s="341" t="s">
        <v>29</v>
      </c>
    </row>
    <row r="14" spans="1:7" ht="12.75">
      <c r="A14" s="346">
        <v>61</v>
      </c>
      <c r="B14" s="347" t="s">
        <v>126</v>
      </c>
      <c r="C14" s="348">
        <v>1</v>
      </c>
      <c r="D14" s="349">
        <v>2</v>
      </c>
      <c r="E14" s="350" t="s">
        <v>1311</v>
      </c>
      <c r="F14" s="351" t="s">
        <v>1297</v>
      </c>
      <c r="G14" s="352" t="s">
        <v>29</v>
      </c>
    </row>
    <row r="15" spans="1:7" ht="13.5" thickBot="1">
      <c r="A15" s="353">
        <v>4</v>
      </c>
      <c r="B15" s="327" t="s">
        <v>119</v>
      </c>
      <c r="C15" s="354" t="s">
        <v>1312</v>
      </c>
      <c r="D15" s="355" t="s">
        <v>1313</v>
      </c>
      <c r="E15" s="356" t="s">
        <v>1314</v>
      </c>
      <c r="F15" s="357" t="s">
        <v>1297</v>
      </c>
      <c r="G15" s="358" t="s">
        <v>29</v>
      </c>
    </row>
    <row r="16" spans="1:7" ht="12.75">
      <c r="A16" s="204"/>
      <c r="B16" s="204"/>
      <c r="C16" s="204"/>
      <c r="D16" s="204"/>
      <c r="E16" s="205"/>
      <c r="F16" s="205"/>
      <c r="G16" s="205"/>
    </row>
    <row r="17" spans="1:7" ht="12.75">
      <c r="A17" s="204"/>
      <c r="B17" s="204"/>
      <c r="C17" s="204"/>
      <c r="D17" s="204"/>
      <c r="E17" s="205"/>
      <c r="F17" s="205"/>
      <c r="G17" s="205"/>
    </row>
    <row r="18" spans="1:7" ht="12.75">
      <c r="A18" s="204"/>
      <c r="B18" s="204"/>
      <c r="C18" s="204"/>
      <c r="D18" s="204"/>
      <c r="E18" s="205"/>
      <c r="F18" s="205"/>
      <c r="G18" s="205"/>
    </row>
    <row r="19" spans="1:7" ht="12.75">
      <c r="A19" s="204"/>
      <c r="B19" s="204"/>
      <c r="C19" s="204"/>
      <c r="D19" s="204"/>
      <c r="E19" s="205"/>
      <c r="F19" s="205"/>
      <c r="G19" s="205"/>
    </row>
    <row r="20" spans="1:7" ht="12.75">
      <c r="A20" s="204"/>
      <c r="B20" s="204"/>
      <c r="C20" s="204"/>
      <c r="D20" s="204"/>
      <c r="E20" s="205"/>
      <c r="F20" s="205"/>
      <c r="G20" s="205"/>
    </row>
    <row r="21" spans="1:7" ht="12.75">
      <c r="A21" s="204"/>
      <c r="B21" s="204"/>
      <c r="C21" s="204"/>
      <c r="D21" s="204"/>
      <c r="E21" s="205"/>
      <c r="F21" s="205"/>
      <c r="G21" s="205"/>
    </row>
    <row r="22" spans="1:7" ht="12.75">
      <c r="A22" s="204"/>
      <c r="B22" s="204"/>
      <c r="C22" s="204"/>
      <c r="D22" s="204"/>
      <c r="E22" s="205"/>
      <c r="F22" s="205"/>
      <c r="G22" s="205"/>
    </row>
    <row r="23" spans="1:7" ht="12.75">
      <c r="A23" s="204"/>
      <c r="B23" s="204"/>
      <c r="C23" s="204"/>
      <c r="D23" s="204"/>
      <c r="E23" s="205"/>
      <c r="F23" s="205"/>
      <c r="G23" s="205"/>
    </row>
    <row r="24" spans="1:7" ht="12.75">
      <c r="A24" s="204"/>
      <c r="B24" s="204"/>
      <c r="C24" s="204"/>
      <c r="D24" s="204"/>
      <c r="E24" s="205"/>
      <c r="F24" s="205"/>
      <c r="G24" s="205"/>
    </row>
    <row r="25" spans="1:7" ht="12.75">
      <c r="A25" s="204"/>
      <c r="B25" s="204"/>
      <c r="C25" s="204"/>
      <c r="D25" s="204"/>
      <c r="E25" s="205"/>
      <c r="F25" s="205"/>
      <c r="G25" s="205"/>
    </row>
  </sheetData>
  <sheetProtection password="ED2E" sheet="1" objects="1" scenarios="1" formatCells="0"/>
  <mergeCells count="2">
    <mergeCell ref="A2:G2"/>
    <mergeCell ref="F1:G1"/>
  </mergeCells>
  <dataValidations count="4">
    <dataValidation type="custom" operator="lessThanOrEqual" showInputMessage="1" showErrorMessage="1" errorTitle="Napačna vrednost za LOD ali LOQ" error="Meja zaznavnosti (LOD) in meja določljivosti (LOQ) se podajata kot decimalno število večje od nič. Če meje niso določljive se vrednosti ne piše (prazna celica). LOD mora biti manjše ali enako LOQ." sqref="C4:C15">
      <formula1>IF(OR(AND(D4&lt;&gt;"",D4&lt;C4),C4&lt;0),"",C4)</formula1>
    </dataValidation>
    <dataValidation type="custom" operator="greaterThanOrEqual" showInputMessage="1" showErrorMessage="1" errorTitle="Napačna vrednost za LOD ali LOQ" error="Meja zaznavnosti (LOD) in meja določljivosti (LOQ) se podajata kot decimalno število večje od nič. Če meje niso določljive se vrednosti ne piše (prazna celica). LOQ mora biti večje ali enako LOD." sqref="D4:D15">
      <formula1>IF(OR(D4&lt;C4,D4&lt;0),"",D4)</formula1>
    </dataValidation>
    <dataValidation allowBlank="1" showInputMessage="1" showErrorMessage="1" promptTitle="Vsebina celice" prompt="V tej celici se nahaja zaporedna številka parametra iz splošne uredbe. Če parameter v splošni uredbi ni definiran je številka iz baze podatkov ARSO. Celica se vpiše samodejno ob dodajanju nove vrstice meritev." sqref="A4:A15"/>
    <dataValidation allowBlank="1" showInputMessage="1" showErrorMessage="1" promptTitle="Vsebina celice" prompt="V tej celici se nahaja naziv parametra." sqref="B14"/>
  </dataValidations>
  <printOptions/>
  <pageMargins left="0.984251968503937" right="0.5905511811023623" top="0.7874015748031497" bottom="0.7874015748031497" header="0" footer="0"/>
  <pageSetup blackAndWhite="1" fitToHeight="1" fitToWidth="1" horizontalDpi="600" verticalDpi="600" orientation="landscape" paperSize="9" scale="76" r:id="rId3"/>
  <headerFooter alignWithMargins="0">
    <oddHeader>&amp;LPoročilo o obratovalnem monitoringu odpadnih vod</oddHeader>
    <oddFooter>&amp;L&amp;F&amp;CStran &amp;P</oddFooter>
  </headerFooter>
  <drawing r:id="rId2"/>
  <legacyDrawing r:id="rId1"/>
</worksheet>
</file>

<file path=xl/worksheets/sheet8.xml><?xml version="1.0" encoding="utf-8"?>
<worksheet xmlns="http://schemas.openxmlformats.org/spreadsheetml/2006/main" xmlns:r="http://schemas.openxmlformats.org/officeDocument/2006/relationships">
  <sheetPr codeName="List5">
    <pageSetUpPr fitToPage="1"/>
  </sheetPr>
  <dimension ref="A1:AH84"/>
  <sheetViews>
    <sheetView zoomScalePageLayoutView="0" workbookViewId="0" topLeftCell="C5">
      <selection activeCell="C49" sqref="C49"/>
    </sheetView>
  </sheetViews>
  <sheetFormatPr defaultColWidth="9.00390625" defaultRowHeight="12.75"/>
  <cols>
    <col min="1" max="1" width="7.625" style="49" customWidth="1"/>
    <col min="2" max="2" width="18.25390625" style="50" customWidth="1"/>
    <col min="3" max="3" width="7.875" style="4" customWidth="1"/>
    <col min="4" max="4" width="9.875" style="49" customWidth="1"/>
    <col min="5" max="16" width="8.75390625" style="16" customWidth="1"/>
    <col min="17" max="17" width="11.375" style="49" customWidth="1"/>
    <col min="18" max="18" width="9.75390625" style="49" customWidth="1"/>
    <col min="19" max="19" width="9.375" style="49" customWidth="1"/>
    <col min="20" max="20" width="8.625" style="51" customWidth="1"/>
    <col min="21" max="21" width="12.75390625" style="52" customWidth="1"/>
    <col min="22" max="22" width="15.00390625" style="15" customWidth="1"/>
    <col min="23" max="23" width="18.75390625" style="15" customWidth="1"/>
    <col min="24" max="34" width="9.125" style="15" customWidth="1"/>
    <col min="35" max="16384" width="9.125" style="16" customWidth="1"/>
  </cols>
  <sheetData>
    <row r="1" spans="16:21" ht="49.5" customHeight="1" thickBot="1">
      <c r="P1" s="475" t="s">
        <v>551</v>
      </c>
      <c r="Q1" s="476"/>
      <c r="R1" s="476"/>
      <c r="S1" s="476"/>
      <c r="T1" s="476"/>
      <c r="U1" s="476"/>
    </row>
    <row r="2" spans="1:21" ht="13.5" thickBot="1">
      <c r="A2" s="144" t="s">
        <v>127</v>
      </c>
      <c r="B2" s="76"/>
      <c r="C2" s="72"/>
      <c r="D2" s="77"/>
      <c r="E2" s="78"/>
      <c r="F2" s="78"/>
      <c r="G2" s="78"/>
      <c r="H2" s="78"/>
      <c r="I2" s="78"/>
      <c r="J2" s="78"/>
      <c r="K2" s="143" t="str">
        <f>IF(Poročilo_3!B3="","",Poročilo_3!B3)</f>
        <v>ŠKOFJA VAS</v>
      </c>
      <c r="L2" s="78"/>
      <c r="M2" s="78"/>
      <c r="N2" s="78"/>
      <c r="O2" s="78"/>
      <c r="P2" s="241"/>
      <c r="Q2" s="223"/>
      <c r="R2" s="223"/>
      <c r="S2" s="223"/>
      <c r="T2" s="229" t="e">
        <v>#N/A</v>
      </c>
      <c r="U2" s="225"/>
    </row>
    <row r="3" spans="1:21" ht="15" thickBot="1">
      <c r="A3" s="73" t="s">
        <v>61</v>
      </c>
      <c r="E3" s="79">
        <f>IF(Poročilo_3!$B$54="","",Poročilo_3!$B$54)</f>
        <v>24</v>
      </c>
      <c r="F3" s="81" t="s">
        <v>65</v>
      </c>
      <c r="L3" s="84"/>
      <c r="M3" s="16">
        <f>IF(Poročilo_3!B49="","",Poročilo_3!B49)</f>
        <v>565</v>
      </c>
      <c r="P3" s="241"/>
      <c r="Q3" s="223"/>
      <c r="R3" s="223"/>
      <c r="S3" s="223"/>
      <c r="T3" s="224"/>
      <c r="U3" s="225"/>
    </row>
    <row r="4" spans="1:21" ht="13.5" thickBot="1">
      <c r="A4" s="75" t="s">
        <v>87</v>
      </c>
      <c r="B4" s="76"/>
      <c r="C4" s="72"/>
      <c r="D4" s="77"/>
      <c r="E4" s="80" t="str">
        <f>IF(Poročilo_3!B55="","",Poročilo_3!B55)</f>
        <v>da</v>
      </c>
      <c r="F4" s="82" t="s">
        <v>67</v>
      </c>
      <c r="G4" s="78"/>
      <c r="H4" s="78"/>
      <c r="I4" s="84"/>
      <c r="J4" s="78" t="str">
        <f>IF(Poročilo_3!B50="","",Poročilo_3!B50)</f>
        <v>Hudinja</v>
      </c>
      <c r="K4" s="78"/>
      <c r="L4" s="78"/>
      <c r="M4" s="78"/>
      <c r="N4" s="78"/>
      <c r="O4" s="78"/>
      <c r="P4" s="241"/>
      <c r="Q4" s="223"/>
      <c r="R4" s="223"/>
      <c r="S4" s="223"/>
      <c r="T4" s="224"/>
      <c r="U4" s="225"/>
    </row>
    <row r="5" spans="1:21" ht="13.5" customHeight="1" thickBot="1">
      <c r="A5" s="74" t="s">
        <v>64</v>
      </c>
      <c r="E5" s="80">
        <f>IF(Poročilo_3!B56="","",Poročilo_3!B56)</f>
        <v>365</v>
      </c>
      <c r="F5" s="83" t="s">
        <v>66</v>
      </c>
      <c r="H5" s="84"/>
      <c r="I5" s="16">
        <f>IF(Poročilo_3!B14="","",Poročilo_3!B14)</f>
        <v>4000</v>
      </c>
      <c r="P5" s="241"/>
      <c r="Q5" s="223"/>
      <c r="R5" s="223"/>
      <c r="S5" s="223"/>
      <c r="T5" s="224"/>
      <c r="U5" s="225"/>
    </row>
    <row r="6" spans="1:34" s="4" customFormat="1" ht="13.5" customHeight="1" thickBot="1">
      <c r="A6" s="85" t="s">
        <v>63</v>
      </c>
      <c r="B6" s="63"/>
      <c r="C6" s="64"/>
      <c r="D6" s="63"/>
      <c r="E6" s="64"/>
      <c r="F6" s="64"/>
      <c r="G6" s="86" t="str">
        <f>IF(Poročilo_3!B57="","",Poročilo_3!B57)</f>
        <v>5 OVD</v>
      </c>
      <c r="H6" s="64"/>
      <c r="I6" s="64"/>
      <c r="J6" s="64"/>
      <c r="K6" s="64"/>
      <c r="L6" s="64"/>
      <c r="M6" s="64"/>
      <c r="N6" s="64"/>
      <c r="O6" s="64"/>
      <c r="P6" s="242"/>
      <c r="Q6" s="226"/>
      <c r="R6" s="226"/>
      <c r="S6" s="226"/>
      <c r="T6" s="227"/>
      <c r="U6" s="228"/>
      <c r="V6" s="3"/>
      <c r="W6" s="3"/>
      <c r="X6" s="3"/>
      <c r="Y6" s="3"/>
      <c r="Z6" s="3"/>
      <c r="AA6" s="3"/>
      <c r="AB6" s="3"/>
      <c r="AC6" s="3"/>
      <c r="AD6" s="3"/>
      <c r="AE6" s="3"/>
      <c r="AF6" s="3"/>
      <c r="AG6" s="3"/>
      <c r="AH6" s="3"/>
    </row>
    <row r="7" spans="1:34" s="4" customFormat="1" ht="12.75">
      <c r="A7" s="65" t="s">
        <v>17</v>
      </c>
      <c r="B7" s="65" t="s">
        <v>18</v>
      </c>
      <c r="C7" s="66"/>
      <c r="D7" s="65" t="s">
        <v>19</v>
      </c>
      <c r="E7" s="67"/>
      <c r="F7" s="68"/>
      <c r="G7" s="68"/>
      <c r="H7" s="68"/>
      <c r="I7" s="68"/>
      <c r="J7" s="68" t="s">
        <v>20</v>
      </c>
      <c r="K7" s="68"/>
      <c r="L7" s="68"/>
      <c r="M7" s="68"/>
      <c r="N7" s="68"/>
      <c r="O7" s="68"/>
      <c r="P7" s="69"/>
      <c r="Q7" s="65" t="s">
        <v>21</v>
      </c>
      <c r="R7" s="65" t="s">
        <v>22</v>
      </c>
      <c r="S7" s="65" t="s">
        <v>23</v>
      </c>
      <c r="T7" s="70" t="s">
        <v>24</v>
      </c>
      <c r="U7" s="71" t="s">
        <v>25</v>
      </c>
      <c r="V7" s="157"/>
      <c r="W7" s="157"/>
      <c r="X7" s="3"/>
      <c r="Y7" s="3"/>
      <c r="Z7" s="3"/>
      <c r="AA7" s="3"/>
      <c r="AB7" s="3"/>
      <c r="AC7" s="3"/>
      <c r="AD7" s="3"/>
      <c r="AE7" s="3"/>
      <c r="AF7" s="3"/>
      <c r="AG7" s="3"/>
      <c r="AH7" s="3"/>
    </row>
    <row r="8" spans="1:34" s="4" customFormat="1" ht="13.5" thickBot="1">
      <c r="A8" s="9" t="s">
        <v>60</v>
      </c>
      <c r="B8" s="9" t="s">
        <v>26</v>
      </c>
      <c r="C8" s="10"/>
      <c r="D8" s="9" t="s">
        <v>27</v>
      </c>
      <c r="E8" s="11">
        <v>1</v>
      </c>
      <c r="F8" s="12">
        <v>2</v>
      </c>
      <c r="G8" s="12">
        <v>3</v>
      </c>
      <c r="H8" s="12">
        <v>4</v>
      </c>
      <c r="I8" s="12">
        <v>5</v>
      </c>
      <c r="J8" s="12">
        <v>6</v>
      </c>
      <c r="K8" s="12">
        <v>7</v>
      </c>
      <c r="L8" s="12">
        <v>8</v>
      </c>
      <c r="M8" s="12">
        <v>9</v>
      </c>
      <c r="N8" s="12">
        <v>10</v>
      </c>
      <c r="O8" s="12">
        <v>11</v>
      </c>
      <c r="P8" s="11">
        <v>12</v>
      </c>
      <c r="Q8" s="9" t="s">
        <v>27</v>
      </c>
      <c r="R8" s="9" t="s">
        <v>27</v>
      </c>
      <c r="S8" s="9" t="s">
        <v>27</v>
      </c>
      <c r="T8" s="13"/>
      <c r="U8" s="14"/>
      <c r="V8" s="157"/>
      <c r="W8" s="157"/>
      <c r="X8" s="3"/>
      <c r="Y8" s="3"/>
      <c r="Z8" s="3"/>
      <c r="AA8" s="3"/>
      <c r="AB8" s="3"/>
      <c r="AC8" s="3"/>
      <c r="AD8" s="3"/>
      <c r="AE8" s="3"/>
      <c r="AF8" s="3"/>
      <c r="AG8" s="3"/>
      <c r="AH8" s="3"/>
    </row>
    <row r="9" spans="1:34" s="4" customFormat="1" ht="13.5" thickTop="1">
      <c r="A9" s="109" t="s">
        <v>80</v>
      </c>
      <c r="B9" s="108"/>
      <c r="C9" s="6" t="s">
        <v>158</v>
      </c>
      <c r="D9" s="5" t="s">
        <v>29</v>
      </c>
      <c r="E9" s="173">
        <v>38</v>
      </c>
      <c r="F9" s="174">
        <v>117</v>
      </c>
      <c r="G9" s="173">
        <v>141</v>
      </c>
      <c r="H9" s="175">
        <v>172</v>
      </c>
      <c r="I9" s="175">
        <v>226</v>
      </c>
      <c r="J9" s="175">
        <v>247</v>
      </c>
      <c r="K9" s="175">
        <v>399</v>
      </c>
      <c r="L9" s="175">
        <v>502</v>
      </c>
      <c r="M9" s="175">
        <v>526</v>
      </c>
      <c r="N9" s="175">
        <v>697</v>
      </c>
      <c r="O9" s="175">
        <v>777</v>
      </c>
      <c r="P9" s="173">
        <v>949</v>
      </c>
      <c r="Q9" s="5" t="s">
        <v>29</v>
      </c>
      <c r="R9" s="5" t="s">
        <v>29</v>
      </c>
      <c r="S9" s="5" t="s">
        <v>29</v>
      </c>
      <c r="T9" s="7" t="s">
        <v>29</v>
      </c>
      <c r="U9" s="8" t="s">
        <v>29</v>
      </c>
      <c r="V9" s="157"/>
      <c r="W9" s="157"/>
      <c r="X9" s="173">
        <v>321</v>
      </c>
      <c r="Y9" s="3"/>
      <c r="Z9" s="3"/>
      <c r="AA9" s="3"/>
      <c r="AB9" s="3"/>
      <c r="AC9" s="3"/>
      <c r="AD9" s="3"/>
      <c r="AE9" s="3"/>
      <c r="AF9" s="3"/>
      <c r="AG9" s="3"/>
      <c r="AH9" s="3"/>
    </row>
    <row r="10" spans="1:34" s="4" customFormat="1" ht="13.5" thickBot="1">
      <c r="A10" s="110" t="s">
        <v>80</v>
      </c>
      <c r="B10" s="21"/>
      <c r="C10" s="19" t="s">
        <v>30</v>
      </c>
      <c r="D10" s="22" t="s">
        <v>29</v>
      </c>
      <c r="E10" s="176">
        <v>39</v>
      </c>
      <c r="F10" s="176">
        <v>118</v>
      </c>
      <c r="G10" s="177">
        <v>142</v>
      </c>
      <c r="H10" s="178">
        <v>173</v>
      </c>
      <c r="I10" s="178">
        <v>227</v>
      </c>
      <c r="J10" s="178">
        <v>248</v>
      </c>
      <c r="K10" s="178">
        <v>400</v>
      </c>
      <c r="L10" s="178">
        <v>503</v>
      </c>
      <c r="M10" s="178">
        <v>527</v>
      </c>
      <c r="N10" s="178">
        <v>698</v>
      </c>
      <c r="O10" s="178">
        <v>778</v>
      </c>
      <c r="P10" s="176">
        <v>950</v>
      </c>
      <c r="Q10" s="21" t="s">
        <v>29</v>
      </c>
      <c r="R10" s="21" t="s">
        <v>29</v>
      </c>
      <c r="S10" s="21" t="s">
        <v>29</v>
      </c>
      <c r="T10" s="35" t="s">
        <v>29</v>
      </c>
      <c r="U10" s="36" t="s">
        <v>29</v>
      </c>
      <c r="V10" s="157"/>
      <c r="W10" s="157"/>
      <c r="X10" s="176">
        <v>322</v>
      </c>
      <c r="Y10" s="3"/>
      <c r="Z10" s="3"/>
      <c r="AA10" s="3"/>
      <c r="AB10" s="3"/>
      <c r="AC10" s="3"/>
      <c r="AD10" s="3"/>
      <c r="AE10" s="3"/>
      <c r="AF10" s="3"/>
      <c r="AG10" s="3"/>
      <c r="AH10" s="3"/>
    </row>
    <row r="11" spans="1:24" ht="12.75">
      <c r="A11" s="5"/>
      <c r="B11" s="5" t="s">
        <v>28</v>
      </c>
      <c r="C11" s="6" t="s">
        <v>158</v>
      </c>
      <c r="D11" s="111" t="s">
        <v>29</v>
      </c>
      <c r="E11" s="146" t="s">
        <v>1316</v>
      </c>
      <c r="F11" s="145" t="s">
        <v>1318</v>
      </c>
      <c r="G11" s="145" t="s">
        <v>1319</v>
      </c>
      <c r="H11" s="145" t="s">
        <v>1320</v>
      </c>
      <c r="I11" s="145" t="s">
        <v>1321</v>
      </c>
      <c r="J11" s="145" t="s">
        <v>1322</v>
      </c>
      <c r="K11" s="145" t="s">
        <v>1323</v>
      </c>
      <c r="L11" s="145" t="s">
        <v>1324</v>
      </c>
      <c r="M11" s="145" t="s">
        <v>1325</v>
      </c>
      <c r="N11" s="145" t="s">
        <v>1326</v>
      </c>
      <c r="O11" s="145" t="s">
        <v>1327</v>
      </c>
      <c r="P11" s="145" t="s">
        <v>1328</v>
      </c>
      <c r="Q11" s="5" t="s">
        <v>29</v>
      </c>
      <c r="R11" s="5" t="s">
        <v>29</v>
      </c>
      <c r="S11" s="5" t="s">
        <v>29</v>
      </c>
      <c r="T11" s="7" t="s">
        <v>29</v>
      </c>
      <c r="U11" s="8" t="s">
        <v>29</v>
      </c>
      <c r="V11" s="158"/>
      <c r="W11" s="158"/>
      <c r="X11" s="146" t="s">
        <v>1344</v>
      </c>
    </row>
    <row r="12" spans="1:24" ht="13.5" thickBot="1">
      <c r="A12" s="17"/>
      <c r="B12" s="18" t="s">
        <v>86</v>
      </c>
      <c r="C12" s="19" t="s">
        <v>30</v>
      </c>
      <c r="D12" s="20" t="s">
        <v>29</v>
      </c>
      <c r="E12" s="147" t="s">
        <v>1316</v>
      </c>
      <c r="F12" s="148" t="s">
        <v>1318</v>
      </c>
      <c r="G12" s="148" t="s">
        <v>1319</v>
      </c>
      <c r="H12" s="148" t="s">
        <v>1320</v>
      </c>
      <c r="I12" s="148" t="s">
        <v>1321</v>
      </c>
      <c r="J12" s="148" t="s">
        <v>1322</v>
      </c>
      <c r="K12" s="148" t="s">
        <v>1323</v>
      </c>
      <c r="L12" s="148" t="s">
        <v>1324</v>
      </c>
      <c r="M12" s="148" t="s">
        <v>1325</v>
      </c>
      <c r="N12" s="148" t="s">
        <v>1326</v>
      </c>
      <c r="O12" s="148" t="s">
        <v>1327</v>
      </c>
      <c r="P12" s="148" t="s">
        <v>1328</v>
      </c>
      <c r="Q12" s="21" t="s">
        <v>29</v>
      </c>
      <c r="R12" s="22" t="s">
        <v>29</v>
      </c>
      <c r="S12" s="22" t="s">
        <v>29</v>
      </c>
      <c r="T12" s="23" t="s">
        <v>29</v>
      </c>
      <c r="U12" s="24" t="s">
        <v>29</v>
      </c>
      <c r="V12" s="158"/>
      <c r="W12" s="158"/>
      <c r="X12" s="147" t="s">
        <v>1344</v>
      </c>
    </row>
    <row r="13" spans="1:24" ht="12.75">
      <c r="A13" s="25"/>
      <c r="B13" s="5" t="s">
        <v>523</v>
      </c>
      <c r="C13" s="26" t="s">
        <v>158</v>
      </c>
      <c r="D13" s="27" t="s">
        <v>29</v>
      </c>
      <c r="E13" s="28">
        <v>0.3854166666666667</v>
      </c>
      <c r="F13" s="149">
        <v>0.5416666666666666</v>
      </c>
      <c r="G13" s="149">
        <v>0.4166666666666667</v>
      </c>
      <c r="H13" s="149">
        <v>0.4166666666666667</v>
      </c>
      <c r="I13" s="149">
        <v>0.3958333333333333</v>
      </c>
      <c r="J13" s="149">
        <v>0.4583333333333333</v>
      </c>
      <c r="K13" s="149">
        <v>0.4166666666666667</v>
      </c>
      <c r="L13" s="172">
        <v>0.3958333333333333</v>
      </c>
      <c r="M13" s="149">
        <v>0.5</v>
      </c>
      <c r="N13" s="149">
        <v>0.4583333333333333</v>
      </c>
      <c r="O13" s="149">
        <v>0.5</v>
      </c>
      <c r="P13" s="149">
        <v>0.4756944444444444</v>
      </c>
      <c r="Q13" s="29" t="s">
        <v>29</v>
      </c>
      <c r="R13" s="30" t="s">
        <v>29</v>
      </c>
      <c r="S13" s="30" t="s">
        <v>29</v>
      </c>
      <c r="T13" s="31" t="s">
        <v>29</v>
      </c>
      <c r="U13" s="32" t="s">
        <v>29</v>
      </c>
      <c r="V13" s="158"/>
      <c r="W13" s="158"/>
      <c r="X13" s="28">
        <v>0.5</v>
      </c>
    </row>
    <row r="14" spans="1:24" ht="13.5" thickBot="1">
      <c r="A14" s="17"/>
      <c r="B14" s="18" t="s">
        <v>31</v>
      </c>
      <c r="C14" s="19" t="s">
        <v>30</v>
      </c>
      <c r="D14" s="20" t="s">
        <v>29</v>
      </c>
      <c r="E14" s="33">
        <v>0.3854166666666667</v>
      </c>
      <c r="F14" s="34">
        <v>0.5416666666666666</v>
      </c>
      <c r="G14" s="34">
        <v>0.4166666666666667</v>
      </c>
      <c r="H14" s="34">
        <v>0.4166666666666667</v>
      </c>
      <c r="I14" s="34">
        <v>0.3958333333333333</v>
      </c>
      <c r="J14" s="34">
        <v>0.4583333333333333</v>
      </c>
      <c r="K14" s="34">
        <v>0.4166666666666667</v>
      </c>
      <c r="L14" s="34">
        <v>0.3958333333333333</v>
      </c>
      <c r="M14" s="34">
        <v>0.5</v>
      </c>
      <c r="N14" s="34">
        <v>0.47222222222222227</v>
      </c>
      <c r="O14" s="34">
        <v>0.5</v>
      </c>
      <c r="P14" s="34">
        <v>0.4756944444444444</v>
      </c>
      <c r="Q14" s="21" t="s">
        <v>29</v>
      </c>
      <c r="R14" s="21" t="s">
        <v>29</v>
      </c>
      <c r="S14" s="21" t="s">
        <v>29</v>
      </c>
      <c r="T14" s="35" t="s">
        <v>29</v>
      </c>
      <c r="U14" s="36" t="s">
        <v>29</v>
      </c>
      <c r="V14" s="158"/>
      <c r="W14" s="158"/>
      <c r="X14" s="33">
        <v>0.5</v>
      </c>
    </row>
    <row r="15" spans="1:24" ht="12.75">
      <c r="A15" s="472">
        <v>200</v>
      </c>
      <c r="B15" s="5" t="s">
        <v>157</v>
      </c>
      <c r="C15" s="26" t="s">
        <v>158</v>
      </c>
      <c r="D15" s="27" t="s">
        <v>29</v>
      </c>
      <c r="E15" s="88"/>
      <c r="F15" s="89"/>
      <c r="G15" s="89"/>
      <c r="H15" s="89"/>
      <c r="I15" s="89"/>
      <c r="J15" s="89"/>
      <c r="K15" s="89"/>
      <c r="L15" s="89"/>
      <c r="M15" s="89"/>
      <c r="N15" s="89"/>
      <c r="O15" s="89"/>
      <c r="P15" s="88"/>
      <c r="Q15" s="37">
        <v>1665.527272727273</v>
      </c>
      <c r="R15" s="213" t="s">
        <v>29</v>
      </c>
      <c r="S15" s="213" t="s">
        <v>29</v>
      </c>
      <c r="T15" s="213" t="s">
        <v>29</v>
      </c>
      <c r="U15" s="32" t="s">
        <v>29</v>
      </c>
      <c r="V15" s="158"/>
      <c r="W15" s="158"/>
      <c r="X15" s="88"/>
    </row>
    <row r="16" spans="1:24" ht="15" thickBot="1">
      <c r="A16" s="473"/>
      <c r="B16" s="18" t="s">
        <v>156</v>
      </c>
      <c r="C16" s="19" t="s">
        <v>30</v>
      </c>
      <c r="D16" s="20" t="s">
        <v>29</v>
      </c>
      <c r="E16" s="360">
        <v>1909.7</v>
      </c>
      <c r="F16" s="361">
        <v>2144.9</v>
      </c>
      <c r="G16" s="361">
        <v>1710.5</v>
      </c>
      <c r="H16" s="361">
        <v>1742.3</v>
      </c>
      <c r="I16" s="361">
        <v>1128</v>
      </c>
      <c r="J16" s="362"/>
      <c r="K16" s="361">
        <v>1942</v>
      </c>
      <c r="L16" s="361">
        <v>2148.2</v>
      </c>
      <c r="M16" s="361">
        <v>1414.2</v>
      </c>
      <c r="N16" s="361">
        <v>1661.1</v>
      </c>
      <c r="O16" s="361">
        <v>1830.7</v>
      </c>
      <c r="P16" s="360">
        <v>689.2</v>
      </c>
      <c r="Q16" s="38">
        <v>1665.527272727273</v>
      </c>
      <c r="R16" s="214" t="s">
        <v>29</v>
      </c>
      <c r="S16" s="214" t="s">
        <v>29</v>
      </c>
      <c r="T16" s="214" t="s">
        <v>29</v>
      </c>
      <c r="U16" s="39" t="s">
        <v>29</v>
      </c>
      <c r="V16" s="158"/>
      <c r="W16" s="158"/>
      <c r="X16" s="391">
        <v>1686.1</v>
      </c>
    </row>
    <row r="17" spans="1:24" ht="12.75">
      <c r="A17" s="472">
        <v>1</v>
      </c>
      <c r="B17" s="5" t="s">
        <v>32</v>
      </c>
      <c r="C17" s="26" t="s">
        <v>158</v>
      </c>
      <c r="D17" s="27" t="s">
        <v>29</v>
      </c>
      <c r="E17" s="363">
        <v>8.4</v>
      </c>
      <c r="F17" s="364">
        <v>8.4</v>
      </c>
      <c r="G17" s="364">
        <v>9</v>
      </c>
      <c r="H17" s="364">
        <v>8</v>
      </c>
      <c r="I17" s="364">
        <v>11.9</v>
      </c>
      <c r="J17" s="364">
        <v>13.2</v>
      </c>
      <c r="K17" s="364">
        <v>17.4</v>
      </c>
      <c r="L17" s="364">
        <v>19</v>
      </c>
      <c r="M17" s="364">
        <v>19.5</v>
      </c>
      <c r="N17" s="364">
        <v>17.2</v>
      </c>
      <c r="O17" s="364">
        <v>13.7</v>
      </c>
      <c r="P17" s="363">
        <v>12</v>
      </c>
      <c r="Q17" s="171">
        <v>13.141666666666664</v>
      </c>
      <c r="R17" s="37">
        <v>8</v>
      </c>
      <c r="S17" s="37">
        <v>19.5</v>
      </c>
      <c r="T17" s="37">
        <v>157.69999999999996</v>
      </c>
      <c r="U17" s="40">
        <v>0</v>
      </c>
      <c r="V17" s="158"/>
      <c r="W17" s="158"/>
      <c r="X17" s="392">
        <v>14</v>
      </c>
    </row>
    <row r="18" spans="1:24" ht="13.5" thickBot="1">
      <c r="A18" s="473"/>
      <c r="B18" s="18"/>
      <c r="C18" s="19" t="s">
        <v>30</v>
      </c>
      <c r="D18" s="20"/>
      <c r="E18" s="360">
        <v>8.2</v>
      </c>
      <c r="F18" s="361">
        <v>8.4</v>
      </c>
      <c r="G18" s="361">
        <v>9.5</v>
      </c>
      <c r="H18" s="361">
        <v>10.5</v>
      </c>
      <c r="I18" s="361">
        <v>13</v>
      </c>
      <c r="J18" s="361">
        <v>14.5</v>
      </c>
      <c r="K18" s="362"/>
      <c r="L18" s="361">
        <v>20.4</v>
      </c>
      <c r="M18" s="361">
        <v>21.4</v>
      </c>
      <c r="N18" s="361">
        <v>17.2</v>
      </c>
      <c r="O18" s="361">
        <v>14.6</v>
      </c>
      <c r="P18" s="361">
        <v>12.2</v>
      </c>
      <c r="Q18" s="38">
        <v>13.566783669355281</v>
      </c>
      <c r="R18" s="38">
        <v>8.2</v>
      </c>
      <c r="S18" s="38">
        <v>21.4</v>
      </c>
      <c r="T18" s="38">
        <v>149.9</v>
      </c>
      <c r="U18" s="215">
        <v>220679.13999999998</v>
      </c>
      <c r="V18" s="158"/>
      <c r="W18" s="158"/>
      <c r="X18" s="391">
        <v>14.4</v>
      </c>
    </row>
    <row r="19" spans="1:24" ht="12.75">
      <c r="A19" s="472">
        <v>2</v>
      </c>
      <c r="B19" s="5" t="s">
        <v>33</v>
      </c>
      <c r="C19" s="26" t="s">
        <v>158</v>
      </c>
      <c r="D19" s="27" t="s">
        <v>29</v>
      </c>
      <c r="E19" s="363">
        <v>7.6</v>
      </c>
      <c r="F19" s="365">
        <v>7.8</v>
      </c>
      <c r="G19" s="365">
        <v>7.7</v>
      </c>
      <c r="H19" s="365">
        <v>7.6</v>
      </c>
      <c r="I19" s="365">
        <v>8.2</v>
      </c>
      <c r="J19" s="365">
        <v>7.6</v>
      </c>
      <c r="K19" s="365">
        <v>7.7</v>
      </c>
      <c r="L19" s="365">
        <v>7.4</v>
      </c>
      <c r="M19" s="365">
        <v>7.7</v>
      </c>
      <c r="N19" s="365">
        <v>7.5</v>
      </c>
      <c r="O19" s="365">
        <v>7.6</v>
      </c>
      <c r="P19" s="365">
        <v>7.7</v>
      </c>
      <c r="Q19" s="171">
        <v>7.675</v>
      </c>
      <c r="R19" s="37">
        <v>7.4</v>
      </c>
      <c r="S19" s="37">
        <v>8.2</v>
      </c>
      <c r="T19" s="37">
        <v>92.1</v>
      </c>
      <c r="U19" s="40">
        <v>0</v>
      </c>
      <c r="V19" s="158"/>
      <c r="W19" s="158"/>
      <c r="X19" s="392">
        <v>7.6</v>
      </c>
    </row>
    <row r="20" spans="1:24" ht="13.5" thickBot="1">
      <c r="A20" s="473"/>
      <c r="B20" s="18"/>
      <c r="C20" s="19" t="s">
        <v>30</v>
      </c>
      <c r="D20" s="41"/>
      <c r="E20" s="360">
        <v>7</v>
      </c>
      <c r="F20" s="361">
        <v>7.4</v>
      </c>
      <c r="G20" s="361">
        <v>7.2</v>
      </c>
      <c r="H20" s="361">
        <v>7.7</v>
      </c>
      <c r="I20" s="361">
        <v>7.2</v>
      </c>
      <c r="J20" s="361">
        <v>7.2</v>
      </c>
      <c r="K20" s="361"/>
      <c r="L20" s="361">
        <v>7.2</v>
      </c>
      <c r="M20" s="361">
        <v>7.9</v>
      </c>
      <c r="N20" s="361">
        <v>7.3</v>
      </c>
      <c r="O20" s="361">
        <v>7.4</v>
      </c>
      <c r="P20" s="361">
        <v>7.1</v>
      </c>
      <c r="Q20" s="38">
        <v>7.331625804532243</v>
      </c>
      <c r="R20" s="38">
        <v>7</v>
      </c>
      <c r="S20" s="38">
        <v>7.9</v>
      </c>
      <c r="T20" s="38">
        <v>80.60000000000001</v>
      </c>
      <c r="U20" s="215">
        <v>120298.82</v>
      </c>
      <c r="V20" s="158"/>
      <c r="W20" s="159"/>
      <c r="X20" s="391">
        <v>7.6</v>
      </c>
    </row>
    <row r="21" spans="1:24" ht="12.75">
      <c r="A21" s="472">
        <v>3</v>
      </c>
      <c r="B21" s="5" t="s">
        <v>84</v>
      </c>
      <c r="C21" s="26" t="s">
        <v>158</v>
      </c>
      <c r="D21" s="27" t="s">
        <v>29</v>
      </c>
      <c r="E21" s="366">
        <v>58</v>
      </c>
      <c r="F21" s="366">
        <v>108</v>
      </c>
      <c r="G21" s="366">
        <v>264</v>
      </c>
      <c r="H21" s="366">
        <v>190</v>
      </c>
      <c r="I21" s="366">
        <v>220</v>
      </c>
      <c r="J21" s="366">
        <v>328</v>
      </c>
      <c r="K21" s="366">
        <v>80</v>
      </c>
      <c r="L21" s="366">
        <v>1428</v>
      </c>
      <c r="M21" s="366">
        <v>240</v>
      </c>
      <c r="N21" s="366">
        <v>392</v>
      </c>
      <c r="O21" s="366">
        <v>710</v>
      </c>
      <c r="P21" s="366">
        <v>288</v>
      </c>
      <c r="Q21" s="171">
        <v>358.8333333333333</v>
      </c>
      <c r="R21" s="37">
        <v>58</v>
      </c>
      <c r="S21" s="37">
        <v>1428</v>
      </c>
      <c r="T21" s="37">
        <v>4306</v>
      </c>
      <c r="U21" s="40">
        <v>0</v>
      </c>
      <c r="V21" s="158"/>
      <c r="W21" s="158"/>
      <c r="X21" s="393">
        <v>57.5</v>
      </c>
    </row>
    <row r="22" spans="1:24" ht="13.5" thickBot="1">
      <c r="A22" s="473"/>
      <c r="B22" s="18" t="s">
        <v>34</v>
      </c>
      <c r="C22" s="19" t="s">
        <v>30</v>
      </c>
      <c r="D22" s="41">
        <v>60</v>
      </c>
      <c r="E22" s="367">
        <v>2</v>
      </c>
      <c r="F22" s="368">
        <v>5.2</v>
      </c>
      <c r="G22" s="368">
        <v>9.6</v>
      </c>
      <c r="H22" s="367">
        <v>8</v>
      </c>
      <c r="I22" s="367">
        <v>14</v>
      </c>
      <c r="J22" s="367">
        <v>7</v>
      </c>
      <c r="K22" s="368">
        <v>3.6</v>
      </c>
      <c r="L22" s="368">
        <v>4.8</v>
      </c>
      <c r="M22" s="367">
        <v>4</v>
      </c>
      <c r="N22" s="367">
        <v>4</v>
      </c>
      <c r="O22" s="368">
        <v>3.6</v>
      </c>
      <c r="P22" s="368">
        <v>6.4</v>
      </c>
      <c r="Q22" s="38">
        <v>5.6732750025471965</v>
      </c>
      <c r="R22" s="38">
        <v>2</v>
      </c>
      <c r="S22" s="38">
        <v>14</v>
      </c>
      <c r="T22" s="38">
        <v>72.2</v>
      </c>
      <c r="U22" s="215">
        <v>101729.24</v>
      </c>
      <c r="V22" s="160"/>
      <c r="W22" s="158"/>
      <c r="X22" s="394">
        <v>6</v>
      </c>
    </row>
    <row r="23" spans="1:24" ht="12.75">
      <c r="A23" s="472">
        <v>26</v>
      </c>
      <c r="B23" s="5" t="s">
        <v>35</v>
      </c>
      <c r="C23" s="26" t="s">
        <v>158</v>
      </c>
      <c r="D23" s="27" t="s">
        <v>29</v>
      </c>
      <c r="E23" s="369">
        <v>9.7</v>
      </c>
      <c r="F23" s="365">
        <v>12.3</v>
      </c>
      <c r="G23" s="365">
        <v>20.9</v>
      </c>
      <c r="H23" s="365">
        <v>16.6</v>
      </c>
      <c r="I23" s="365">
        <v>22.4</v>
      </c>
      <c r="J23" s="365">
        <v>26.8</v>
      </c>
      <c r="K23" s="365">
        <v>13.8</v>
      </c>
      <c r="L23" s="365">
        <v>17.5</v>
      </c>
      <c r="M23" s="365">
        <v>32.5</v>
      </c>
      <c r="N23" s="365">
        <v>18.4</v>
      </c>
      <c r="O23" s="365">
        <v>15.2</v>
      </c>
      <c r="P23" s="370">
        <v>23.9</v>
      </c>
      <c r="Q23" s="170">
        <v>19.166666666666668</v>
      </c>
      <c r="R23" s="153">
        <v>9.7</v>
      </c>
      <c r="S23" s="153">
        <v>32.5</v>
      </c>
      <c r="T23" s="153">
        <v>230</v>
      </c>
      <c r="U23" s="40">
        <v>0</v>
      </c>
      <c r="V23" s="158"/>
      <c r="W23" s="158"/>
      <c r="X23" s="395">
        <v>8.5</v>
      </c>
    </row>
    <row r="24" spans="1:24" ht="13.5" thickBot="1">
      <c r="A24" s="473"/>
      <c r="B24" s="18" t="s">
        <v>34</v>
      </c>
      <c r="C24" s="19" t="s">
        <v>30</v>
      </c>
      <c r="D24" s="41">
        <v>10</v>
      </c>
      <c r="E24" s="371" t="s">
        <v>1317</v>
      </c>
      <c r="F24" s="372" t="s">
        <v>1317</v>
      </c>
      <c r="G24" s="372" t="s">
        <v>1317</v>
      </c>
      <c r="H24" s="372" t="s">
        <v>1317</v>
      </c>
      <c r="I24" s="361" t="s">
        <v>1317</v>
      </c>
      <c r="J24" s="361" t="s">
        <v>1317</v>
      </c>
      <c r="K24" s="361" t="s">
        <v>1317</v>
      </c>
      <c r="L24" s="361" t="s">
        <v>1317</v>
      </c>
      <c r="M24" s="372" t="s">
        <v>1317</v>
      </c>
      <c r="N24" s="372" t="s">
        <v>1317</v>
      </c>
      <c r="O24" s="372" t="s">
        <v>1317</v>
      </c>
      <c r="P24" s="373" t="s">
        <v>1317</v>
      </c>
      <c r="Q24" s="154">
        <v>0</v>
      </c>
      <c r="R24" s="154">
        <v>0</v>
      </c>
      <c r="S24" s="154">
        <v>0</v>
      </c>
      <c r="T24" s="154">
        <v>0</v>
      </c>
      <c r="U24" s="215">
        <v>0</v>
      </c>
      <c r="V24" s="158"/>
      <c r="W24" s="158"/>
      <c r="X24" s="396" t="s">
        <v>1317</v>
      </c>
    </row>
    <row r="25" spans="1:24" ht="12.75">
      <c r="A25" s="472">
        <v>38</v>
      </c>
      <c r="B25" s="5" t="s">
        <v>36</v>
      </c>
      <c r="C25" s="26" t="s">
        <v>158</v>
      </c>
      <c r="D25" s="27" t="s">
        <v>29</v>
      </c>
      <c r="E25" s="374">
        <v>138</v>
      </c>
      <c r="F25" s="374">
        <v>200</v>
      </c>
      <c r="G25" s="374">
        <v>620</v>
      </c>
      <c r="H25" s="374">
        <v>280</v>
      </c>
      <c r="I25" s="374">
        <v>440</v>
      </c>
      <c r="J25" s="374">
        <v>390</v>
      </c>
      <c r="K25" s="374">
        <v>200</v>
      </c>
      <c r="L25" s="374">
        <v>690</v>
      </c>
      <c r="M25" s="374">
        <v>460</v>
      </c>
      <c r="N25" s="374">
        <v>810</v>
      </c>
      <c r="O25" s="374">
        <v>860</v>
      </c>
      <c r="P25" s="374">
        <v>440</v>
      </c>
      <c r="Q25" s="40">
        <v>460.6666666666667</v>
      </c>
      <c r="R25" s="40">
        <v>138</v>
      </c>
      <c r="S25" s="40">
        <v>860</v>
      </c>
      <c r="T25" s="40">
        <v>5528</v>
      </c>
      <c r="U25" s="40">
        <v>0</v>
      </c>
      <c r="V25" s="158"/>
      <c r="W25" s="158"/>
      <c r="X25" s="397">
        <v>110</v>
      </c>
    </row>
    <row r="26" spans="1:27" ht="13.5" thickBot="1">
      <c r="A26" s="478"/>
      <c r="B26" s="18" t="s">
        <v>34</v>
      </c>
      <c r="C26" s="42" t="s">
        <v>30</v>
      </c>
      <c r="D26" s="41">
        <v>125</v>
      </c>
      <c r="E26" s="366">
        <v>14</v>
      </c>
      <c r="F26" s="366">
        <v>16</v>
      </c>
      <c r="G26" s="366">
        <v>21</v>
      </c>
      <c r="H26" s="366">
        <v>21</v>
      </c>
      <c r="I26" s="366">
        <v>23</v>
      </c>
      <c r="J26" s="366">
        <v>23</v>
      </c>
      <c r="K26" s="366">
        <v>22</v>
      </c>
      <c r="L26" s="366">
        <v>18</v>
      </c>
      <c r="M26" s="366">
        <v>24</v>
      </c>
      <c r="N26" s="366">
        <v>16</v>
      </c>
      <c r="O26" s="366">
        <v>15</v>
      </c>
      <c r="P26" s="366">
        <v>20</v>
      </c>
      <c r="Q26" s="43">
        <v>19.06146247252667</v>
      </c>
      <c r="R26" s="40">
        <v>14</v>
      </c>
      <c r="S26" s="40">
        <v>24</v>
      </c>
      <c r="T26" s="40">
        <v>233</v>
      </c>
      <c r="U26" s="40">
        <v>342661.5</v>
      </c>
      <c r="V26" s="158"/>
      <c r="W26" s="158"/>
      <c r="X26" s="398">
        <v>12</v>
      </c>
      <c r="AA26" s="179"/>
    </row>
    <row r="27" spans="1:24" ht="13.5" thickBot="1">
      <c r="A27" s="479"/>
      <c r="B27" s="21" t="s">
        <v>37</v>
      </c>
      <c r="C27" s="19" t="s">
        <v>38</v>
      </c>
      <c r="D27" s="41">
        <v>80</v>
      </c>
      <c r="E27" s="375">
        <v>89.85507246376811</v>
      </c>
      <c r="F27" s="375">
        <v>92</v>
      </c>
      <c r="G27" s="375">
        <v>96.61290322580646</v>
      </c>
      <c r="H27" s="375">
        <v>92.5</v>
      </c>
      <c r="I27" s="375">
        <v>94.77272727272728</v>
      </c>
      <c r="J27" s="375">
        <v>94.1025641025641</v>
      </c>
      <c r="K27" s="375">
        <v>89</v>
      </c>
      <c r="L27" s="375">
        <v>97.3913043478261</v>
      </c>
      <c r="M27" s="375">
        <v>94.78260869565217</v>
      </c>
      <c r="N27" s="375">
        <v>98.0246913580247</v>
      </c>
      <c r="O27" s="375">
        <v>98.25581395348837</v>
      </c>
      <c r="P27" s="375">
        <v>95.45454545454545</v>
      </c>
      <c r="Q27" s="161">
        <v>95.82778095106703</v>
      </c>
      <c r="R27" s="155">
        <f>IF(_xlfn.IFERROR(MATCH("lod",E27:P27,0),0)&gt;0,0,MIN(E27:P27))</f>
        <v>89</v>
      </c>
      <c r="S27" s="155">
        <f>MAX(E27:P27)</f>
        <v>98.25581395348837</v>
      </c>
      <c r="T27" s="38"/>
      <c r="U27" s="44"/>
      <c r="V27" s="158"/>
      <c r="W27" s="158"/>
      <c r="X27" s="15">
        <v>89</v>
      </c>
    </row>
    <row r="28" spans="1:24" ht="14.25">
      <c r="A28" s="472">
        <v>39</v>
      </c>
      <c r="B28" s="5" t="s">
        <v>69</v>
      </c>
      <c r="C28" s="26" t="s">
        <v>158</v>
      </c>
      <c r="D28" s="27" t="s">
        <v>29</v>
      </c>
      <c r="E28" s="366">
        <v>68</v>
      </c>
      <c r="F28" s="366">
        <v>136</v>
      </c>
      <c r="G28" s="366">
        <v>300</v>
      </c>
      <c r="H28" s="366">
        <v>140</v>
      </c>
      <c r="I28" s="366">
        <v>190</v>
      </c>
      <c r="J28" s="366">
        <v>240</v>
      </c>
      <c r="K28" s="366">
        <v>115</v>
      </c>
      <c r="L28" s="366">
        <v>440</v>
      </c>
      <c r="M28" s="366">
        <v>330</v>
      </c>
      <c r="N28" s="366">
        <v>600</v>
      </c>
      <c r="O28" s="366">
        <v>620</v>
      </c>
      <c r="P28" s="366">
        <v>300</v>
      </c>
      <c r="Q28" s="40">
        <v>289.9166666666667</v>
      </c>
      <c r="R28" s="40">
        <v>68</v>
      </c>
      <c r="S28" s="40">
        <v>620</v>
      </c>
      <c r="T28" s="40">
        <v>3479</v>
      </c>
      <c r="U28" s="40">
        <v>0</v>
      </c>
      <c r="V28" s="158"/>
      <c r="W28" s="158"/>
      <c r="X28" s="398">
        <v>48</v>
      </c>
    </row>
    <row r="29" spans="1:24" ht="13.5" thickBot="1">
      <c r="A29" s="478"/>
      <c r="B29" s="18" t="s">
        <v>34</v>
      </c>
      <c r="C29" s="42" t="s">
        <v>30</v>
      </c>
      <c r="D29" s="41">
        <v>25</v>
      </c>
      <c r="E29" s="366">
        <v>11</v>
      </c>
      <c r="F29" s="376">
        <v>4</v>
      </c>
      <c r="G29" s="366">
        <v>4</v>
      </c>
      <c r="H29" s="366">
        <v>8</v>
      </c>
      <c r="I29" s="366">
        <v>8</v>
      </c>
      <c r="J29" s="366">
        <v>6</v>
      </c>
      <c r="K29" s="366">
        <v>6</v>
      </c>
      <c r="L29" s="366">
        <v>4</v>
      </c>
      <c r="M29" s="366">
        <v>5</v>
      </c>
      <c r="N29" s="366">
        <v>4</v>
      </c>
      <c r="O29" s="366">
        <v>4</v>
      </c>
      <c r="P29" s="366">
        <v>4</v>
      </c>
      <c r="Q29" s="43">
        <v>5.514085311049008</v>
      </c>
      <c r="R29" s="40">
        <v>1</v>
      </c>
      <c r="S29" s="40">
        <v>11</v>
      </c>
      <c r="T29" s="40">
        <v>66.5</v>
      </c>
      <c r="U29" s="40">
        <v>100213.15</v>
      </c>
      <c r="V29" s="158"/>
      <c r="W29" s="158"/>
      <c r="X29" s="399">
        <v>4</v>
      </c>
    </row>
    <row r="30" spans="1:24" ht="13.5" thickBot="1">
      <c r="A30" s="479"/>
      <c r="B30" s="21" t="s">
        <v>37</v>
      </c>
      <c r="C30" s="19" t="s">
        <v>38</v>
      </c>
      <c r="D30" s="41">
        <v>90</v>
      </c>
      <c r="E30" s="375">
        <v>83.82352941176471</v>
      </c>
      <c r="F30" s="375">
        <v>98.16176470588235</v>
      </c>
      <c r="G30" s="375">
        <v>98.66666666666667</v>
      </c>
      <c r="H30" s="375">
        <v>94.28571428571428</v>
      </c>
      <c r="I30" s="375">
        <v>95.78947368421052</v>
      </c>
      <c r="J30" s="375">
        <v>97.5</v>
      </c>
      <c r="K30" s="375">
        <v>94.78260869565217</v>
      </c>
      <c r="L30" s="375">
        <v>99.0909090909091</v>
      </c>
      <c r="M30" s="375">
        <v>98.48484848484848</v>
      </c>
      <c r="N30" s="375">
        <v>99.33333333333333</v>
      </c>
      <c r="O30" s="375">
        <v>99.35483870967742</v>
      </c>
      <c r="P30" s="375">
        <v>98.66666666666667</v>
      </c>
      <c r="Q30" s="161">
        <v>98.08880706393954</v>
      </c>
      <c r="R30" s="155">
        <f>IF(_xlfn.IFERROR(MATCH("lod",E30:P30,0),0)&gt;0,0,MIN(E30:P30))</f>
        <v>83.82352941176471</v>
      </c>
      <c r="S30" s="155">
        <f>MAX(E30:P30)</f>
        <v>99.35483870967742</v>
      </c>
      <c r="T30" s="38"/>
      <c r="U30" s="44"/>
      <c r="V30" s="158"/>
      <c r="W30" s="158"/>
      <c r="X30" s="15">
        <v>92</v>
      </c>
    </row>
    <row r="31" spans="1:24" ht="12.75">
      <c r="A31" s="472">
        <v>33</v>
      </c>
      <c r="B31" s="5" t="s">
        <v>39</v>
      </c>
      <c r="C31" s="26" t="s">
        <v>158</v>
      </c>
      <c r="D31" s="27" t="s">
        <v>29</v>
      </c>
      <c r="E31" s="377">
        <v>1.5</v>
      </c>
      <c r="F31" s="377">
        <v>2.5</v>
      </c>
      <c r="G31" s="377">
        <v>4.9</v>
      </c>
      <c r="H31" s="377">
        <v>3.3</v>
      </c>
      <c r="I31" s="377">
        <v>4</v>
      </c>
      <c r="J31" s="377">
        <v>5.2</v>
      </c>
      <c r="K31" s="377">
        <v>2.2</v>
      </c>
      <c r="L31" s="377">
        <v>4</v>
      </c>
      <c r="M31" s="377">
        <v>5.7</v>
      </c>
      <c r="N31" s="377">
        <v>8</v>
      </c>
      <c r="O31" s="377">
        <v>6.7</v>
      </c>
      <c r="P31" s="377">
        <v>4.9</v>
      </c>
      <c r="Q31" s="153">
        <v>4.408333333333333</v>
      </c>
      <c r="R31" s="153">
        <v>1.5</v>
      </c>
      <c r="S31" s="153">
        <v>8</v>
      </c>
      <c r="T31" s="37">
        <v>52.9</v>
      </c>
      <c r="U31" s="40">
        <v>0</v>
      </c>
      <c r="V31" s="158"/>
      <c r="W31" s="158"/>
      <c r="X31" s="393">
        <v>1.3</v>
      </c>
    </row>
    <row r="32" spans="1:24" ht="13.5" thickBot="1">
      <c r="A32" s="478"/>
      <c r="B32" s="18" t="s">
        <v>34</v>
      </c>
      <c r="C32" s="42" t="s">
        <v>30</v>
      </c>
      <c r="D32" s="41"/>
      <c r="E32" s="378">
        <v>0.22</v>
      </c>
      <c r="F32" s="378">
        <v>0.28</v>
      </c>
      <c r="G32" s="378">
        <v>0.39</v>
      </c>
      <c r="H32" s="378">
        <v>0.22</v>
      </c>
      <c r="I32" s="378">
        <v>0.4</v>
      </c>
      <c r="J32" s="378">
        <v>0.73</v>
      </c>
      <c r="K32" s="377">
        <v>1.7</v>
      </c>
      <c r="L32" s="377">
        <v>1.6</v>
      </c>
      <c r="M32" s="378">
        <v>0.79</v>
      </c>
      <c r="N32" s="377">
        <v>1</v>
      </c>
      <c r="O32" s="378">
        <v>0.69</v>
      </c>
      <c r="P32" s="378">
        <v>0.13</v>
      </c>
      <c r="Q32" s="156">
        <v>0.7308876068002853</v>
      </c>
      <c r="R32" s="153">
        <v>0.13</v>
      </c>
      <c r="S32" s="153">
        <v>1.7</v>
      </c>
      <c r="T32" s="37">
        <v>8.150000000000002</v>
      </c>
      <c r="U32" s="40">
        <v>13391.924</v>
      </c>
      <c r="V32" s="158"/>
      <c r="W32" s="158"/>
      <c r="X32" s="393">
        <v>1.4</v>
      </c>
    </row>
    <row r="33" spans="1:24" ht="13.5" thickBot="1">
      <c r="A33" s="479"/>
      <c r="B33" s="21" t="s">
        <v>37</v>
      </c>
      <c r="C33" s="19" t="s">
        <v>38</v>
      </c>
      <c r="D33" s="41"/>
      <c r="E33" s="375">
        <v>85.33333333333334</v>
      </c>
      <c r="F33" s="375">
        <v>88.79999999999998</v>
      </c>
      <c r="G33" s="375">
        <v>92.04081632653062</v>
      </c>
      <c r="H33" s="375">
        <v>93.33333333333333</v>
      </c>
      <c r="I33" s="375">
        <v>90</v>
      </c>
      <c r="J33" s="375">
        <v>85.96153846153847</v>
      </c>
      <c r="K33" s="375">
        <v>22.727272727272734</v>
      </c>
      <c r="L33" s="375">
        <v>60</v>
      </c>
      <c r="M33" s="375">
        <v>86.14035087719299</v>
      </c>
      <c r="N33" s="375">
        <v>87.5</v>
      </c>
      <c r="O33" s="375">
        <v>89.70149253731343</v>
      </c>
      <c r="P33" s="375">
        <v>97.34693877551021</v>
      </c>
      <c r="Q33" s="161">
        <v>82.89255049135383</v>
      </c>
      <c r="R33" s="155">
        <f>IF(_xlfn.IFERROR(MATCH("lod",E33:P33,0),0)&gt;0,0,MIN(E33:P33))</f>
        <v>22.727272727272734</v>
      </c>
      <c r="S33" s="155">
        <f>MAX(E33:P33)</f>
        <v>97.34693877551021</v>
      </c>
      <c r="T33" s="38"/>
      <c r="U33" s="44"/>
      <c r="V33" s="158"/>
      <c r="W33" s="158"/>
      <c r="X33" s="400" t="s">
        <v>1345</v>
      </c>
    </row>
    <row r="34" spans="1:24" ht="12.75">
      <c r="A34" s="472">
        <v>60</v>
      </c>
      <c r="B34" s="5" t="s">
        <v>40</v>
      </c>
      <c r="C34" s="26" t="s">
        <v>158</v>
      </c>
      <c r="D34" s="27" t="s">
        <v>29</v>
      </c>
      <c r="E34" s="377">
        <v>16.2</v>
      </c>
      <c r="F34" s="377">
        <v>20.3</v>
      </c>
      <c r="G34" s="377">
        <v>35.1</v>
      </c>
      <c r="H34" s="377">
        <v>26.1</v>
      </c>
      <c r="I34" s="377">
        <v>36.1</v>
      </c>
      <c r="J34" s="377">
        <v>51.6</v>
      </c>
      <c r="K34" s="377">
        <v>24.7</v>
      </c>
      <c r="L34" s="377">
        <v>45.4</v>
      </c>
      <c r="M34" s="377">
        <v>52.7</v>
      </c>
      <c r="N34" s="377">
        <v>44.1</v>
      </c>
      <c r="O34" s="377">
        <v>53.3</v>
      </c>
      <c r="P34" s="377">
        <v>38</v>
      </c>
      <c r="Q34" s="37">
        <v>36.96666666666667</v>
      </c>
      <c r="R34" s="37">
        <v>16.2</v>
      </c>
      <c r="S34" s="37">
        <v>53.3</v>
      </c>
      <c r="T34" s="37">
        <v>443.6</v>
      </c>
      <c r="U34" s="40">
        <v>0</v>
      </c>
      <c r="V34" s="158"/>
      <c r="W34" s="158"/>
      <c r="X34" s="393">
        <v>13.2</v>
      </c>
    </row>
    <row r="35" spans="1:24" ht="13.5" thickBot="1">
      <c r="A35" s="478"/>
      <c r="B35" s="18" t="s">
        <v>34</v>
      </c>
      <c r="C35" s="42" t="s">
        <v>30</v>
      </c>
      <c r="D35" s="41"/>
      <c r="E35" s="377">
        <v>3.3</v>
      </c>
      <c r="F35" s="377">
        <v>4.7</v>
      </c>
      <c r="G35" s="377">
        <v>8.7</v>
      </c>
      <c r="H35" s="377">
        <v>9</v>
      </c>
      <c r="I35" s="377">
        <v>9.7</v>
      </c>
      <c r="J35" s="377">
        <v>8.4</v>
      </c>
      <c r="K35" s="377">
        <v>7.3</v>
      </c>
      <c r="L35" s="377">
        <v>3</v>
      </c>
      <c r="M35" s="377">
        <v>9.6</v>
      </c>
      <c r="N35" s="377">
        <v>7.9</v>
      </c>
      <c r="O35" s="377">
        <v>8.1</v>
      </c>
      <c r="P35" s="377">
        <v>9</v>
      </c>
      <c r="Q35" s="152">
        <v>7.016236508958852</v>
      </c>
      <c r="R35" s="37">
        <v>3</v>
      </c>
      <c r="S35" s="37">
        <v>9.7</v>
      </c>
      <c r="T35" s="37">
        <v>88.69999999999999</v>
      </c>
      <c r="U35" s="40">
        <v>126238.37</v>
      </c>
      <c r="V35" s="158"/>
      <c r="W35" s="158"/>
      <c r="X35" s="393">
        <v>4.8</v>
      </c>
    </row>
    <row r="36" spans="1:24" ht="13.5" thickBot="1">
      <c r="A36" s="479"/>
      <c r="B36" s="21" t="s">
        <v>37</v>
      </c>
      <c r="C36" s="19" t="s">
        <v>38</v>
      </c>
      <c r="D36" s="41"/>
      <c r="E36" s="375">
        <v>79.62962962962963</v>
      </c>
      <c r="F36" s="375">
        <v>76.84729064039409</v>
      </c>
      <c r="G36" s="375">
        <v>75.21367521367522</v>
      </c>
      <c r="H36" s="375">
        <v>65.51724137931035</v>
      </c>
      <c r="I36" s="375">
        <v>73.13019390581718</v>
      </c>
      <c r="J36" s="375">
        <v>83.72093023255815</v>
      </c>
      <c r="K36" s="375">
        <v>70.44534412955466</v>
      </c>
      <c r="L36" s="375">
        <v>93.3920704845815</v>
      </c>
      <c r="M36" s="375">
        <v>81.78368121442125</v>
      </c>
      <c r="N36" s="375">
        <v>82.08616780045351</v>
      </c>
      <c r="O36" s="375">
        <v>84.8030018761726</v>
      </c>
      <c r="P36" s="375">
        <v>76.31578947368422</v>
      </c>
      <c r="Q36" s="161">
        <v>80.62328908252833</v>
      </c>
      <c r="R36" s="155">
        <f>IF(_xlfn.IFERROR(MATCH("lod",E36:P36,0),0)&gt;0,0,MIN(E36:P36))</f>
        <v>65.51724137931035</v>
      </c>
      <c r="S36" s="155">
        <f>MAX(E36:P36)</f>
        <v>93.3920704845815</v>
      </c>
      <c r="T36" s="38"/>
      <c r="U36" s="44"/>
      <c r="X36" s="15">
        <v>64</v>
      </c>
    </row>
    <row r="37" spans="1:24" ht="12.75">
      <c r="A37" s="472">
        <v>28</v>
      </c>
      <c r="B37" s="65" t="s">
        <v>41</v>
      </c>
      <c r="C37" s="230" t="s">
        <v>158</v>
      </c>
      <c r="D37" s="111" t="s">
        <v>29</v>
      </c>
      <c r="E37" s="365">
        <v>1.7</v>
      </c>
      <c r="F37" s="379">
        <v>0.5</v>
      </c>
      <c r="G37" s="379">
        <v>0.5</v>
      </c>
      <c r="H37" s="379">
        <v>0.5</v>
      </c>
      <c r="I37" s="379">
        <v>0.5</v>
      </c>
      <c r="J37" s="379">
        <v>0.5</v>
      </c>
      <c r="K37" s="379">
        <v>0.5</v>
      </c>
      <c r="L37" s="379">
        <v>0.5</v>
      </c>
      <c r="M37" s="379">
        <v>0.5</v>
      </c>
      <c r="N37" s="365">
        <v>1.5</v>
      </c>
      <c r="O37" s="379">
        <v>0.5</v>
      </c>
      <c r="P37" s="379">
        <v>0.5</v>
      </c>
      <c r="Q37" s="170">
        <v>0.5791666666666667</v>
      </c>
      <c r="R37" s="170">
        <v>0.25</v>
      </c>
      <c r="S37" s="170">
        <v>1.7</v>
      </c>
      <c r="T37" s="171">
        <v>6.95</v>
      </c>
      <c r="U37" s="231">
        <v>0</v>
      </c>
      <c r="X37" s="401">
        <v>0.5</v>
      </c>
    </row>
    <row r="38" spans="1:24" ht="13.5" thickBot="1">
      <c r="A38" s="473"/>
      <c r="B38" s="18" t="s">
        <v>34</v>
      </c>
      <c r="C38" s="19" t="s">
        <v>30</v>
      </c>
      <c r="D38" s="41"/>
      <c r="E38" s="361">
        <v>3.3</v>
      </c>
      <c r="F38" s="361">
        <v>4.4</v>
      </c>
      <c r="G38" s="380">
        <v>5.53</v>
      </c>
      <c r="H38" s="361">
        <v>6.6</v>
      </c>
      <c r="I38" s="380">
        <v>9.71</v>
      </c>
      <c r="J38" s="380">
        <v>5.57</v>
      </c>
      <c r="K38" s="361">
        <v>7.3</v>
      </c>
      <c r="L38" s="380">
        <v>2.96</v>
      </c>
      <c r="M38" s="361">
        <v>6.7</v>
      </c>
      <c r="N38" s="361">
        <v>7.9</v>
      </c>
      <c r="O38" s="361">
        <v>5.8</v>
      </c>
      <c r="P38" s="361">
        <v>9</v>
      </c>
      <c r="Q38" s="154">
        <v>5.848080155706447</v>
      </c>
      <c r="R38" s="154">
        <v>2.96</v>
      </c>
      <c r="S38" s="154">
        <v>9.71</v>
      </c>
      <c r="T38" s="38">
        <v>74.77</v>
      </c>
      <c r="U38" s="215">
        <v>107604.657</v>
      </c>
      <c r="X38" s="402">
        <v>4.8</v>
      </c>
    </row>
    <row r="39" spans="1:24" ht="12.75">
      <c r="A39" s="472">
        <v>27</v>
      </c>
      <c r="B39" s="65" t="s">
        <v>42</v>
      </c>
      <c r="C39" s="230" t="s">
        <v>158</v>
      </c>
      <c r="D39" s="111" t="s">
        <v>29</v>
      </c>
      <c r="E39" s="381">
        <v>0.36</v>
      </c>
      <c r="F39" s="382">
        <v>0.12</v>
      </c>
      <c r="G39" s="382">
        <v>0.12</v>
      </c>
      <c r="H39" s="382">
        <v>0.12</v>
      </c>
      <c r="I39" s="382">
        <v>0.12</v>
      </c>
      <c r="J39" s="382">
        <v>0.12</v>
      </c>
      <c r="K39" s="382">
        <v>0.12</v>
      </c>
      <c r="L39" s="382">
        <v>0.12</v>
      </c>
      <c r="M39" s="382">
        <v>0.12</v>
      </c>
      <c r="N39" s="382">
        <v>0.12</v>
      </c>
      <c r="O39" s="382">
        <v>0.12</v>
      </c>
      <c r="P39" s="382">
        <v>0.12</v>
      </c>
      <c r="Q39" s="170">
        <v>0.11249999999999999</v>
      </c>
      <c r="R39" s="170">
        <v>0.06</v>
      </c>
      <c r="S39" s="170">
        <v>0.36</v>
      </c>
      <c r="T39" s="171">
        <v>1.3499999999999999</v>
      </c>
      <c r="U39" s="231">
        <v>0</v>
      </c>
      <c r="X39" s="403">
        <v>0.34</v>
      </c>
    </row>
    <row r="40" spans="1:24" ht="13.5" thickBot="1">
      <c r="A40" s="473"/>
      <c r="B40" s="18" t="s">
        <v>34</v>
      </c>
      <c r="C40" s="19" t="s">
        <v>30</v>
      </c>
      <c r="D40" s="41"/>
      <c r="E40" s="383">
        <v>0.12</v>
      </c>
      <c r="F40" s="380">
        <v>0.32</v>
      </c>
      <c r="G40" s="380">
        <v>0.36</v>
      </c>
      <c r="H40" s="380">
        <v>0.28</v>
      </c>
      <c r="I40" s="383">
        <v>0.12</v>
      </c>
      <c r="J40" s="383">
        <v>0.12</v>
      </c>
      <c r="K40" s="383">
        <v>0.12</v>
      </c>
      <c r="L40" s="383">
        <v>0.12</v>
      </c>
      <c r="M40" s="383">
        <v>0.12</v>
      </c>
      <c r="N40" s="383">
        <v>0.12</v>
      </c>
      <c r="O40" s="383">
        <v>0.12</v>
      </c>
      <c r="P40" s="383">
        <v>0.12</v>
      </c>
      <c r="Q40" s="154">
        <v>0.15435394469673813</v>
      </c>
      <c r="R40" s="154">
        <v>0.06</v>
      </c>
      <c r="S40" s="154">
        <v>0.36</v>
      </c>
      <c r="T40" s="38">
        <v>1.77</v>
      </c>
      <c r="U40" s="215">
        <v>2935.0710000000004</v>
      </c>
      <c r="X40" s="404">
        <v>0.12</v>
      </c>
    </row>
    <row r="41" spans="1:24" ht="12.75">
      <c r="A41" s="472">
        <v>61</v>
      </c>
      <c r="B41" s="65" t="s">
        <v>43</v>
      </c>
      <c r="C41" s="230" t="s">
        <v>158</v>
      </c>
      <c r="D41" s="111" t="s">
        <v>29</v>
      </c>
      <c r="E41" s="365">
        <v>14.1</v>
      </c>
      <c r="F41" s="365">
        <v>20.3</v>
      </c>
      <c r="G41" s="365">
        <v>35.1</v>
      </c>
      <c r="H41" s="365">
        <v>26.1</v>
      </c>
      <c r="I41" s="365">
        <v>36.1</v>
      </c>
      <c r="J41" s="365">
        <v>51.6</v>
      </c>
      <c r="K41" s="365">
        <v>24.7</v>
      </c>
      <c r="L41" s="365">
        <v>45.4</v>
      </c>
      <c r="M41" s="365">
        <v>52.7</v>
      </c>
      <c r="N41" s="365">
        <v>52.5</v>
      </c>
      <c r="O41" s="365">
        <v>53.3</v>
      </c>
      <c r="P41" s="365">
        <v>38</v>
      </c>
      <c r="Q41" s="170">
        <v>37.49166666666667</v>
      </c>
      <c r="R41" s="170">
        <v>14.1</v>
      </c>
      <c r="S41" s="170">
        <v>53.3</v>
      </c>
      <c r="T41" s="171">
        <v>449.9</v>
      </c>
      <c r="U41" s="231">
        <v>0</v>
      </c>
      <c r="X41" s="405">
        <v>12.9</v>
      </c>
    </row>
    <row r="42" spans="1:24" ht="12.75">
      <c r="A42" s="474"/>
      <c r="B42" s="5" t="s">
        <v>34</v>
      </c>
      <c r="C42" s="278" t="s">
        <v>30</v>
      </c>
      <c r="D42" s="279"/>
      <c r="E42" s="367" t="s">
        <v>1317</v>
      </c>
      <c r="F42" s="384">
        <v>2</v>
      </c>
      <c r="G42" s="368">
        <v>2.8</v>
      </c>
      <c r="H42" s="368">
        <v>2.1</v>
      </c>
      <c r="I42" s="385">
        <v>2</v>
      </c>
      <c r="J42" s="368">
        <v>2.8</v>
      </c>
      <c r="K42" s="384">
        <v>2</v>
      </c>
      <c r="L42" s="384">
        <v>2</v>
      </c>
      <c r="M42" s="368">
        <v>2.9</v>
      </c>
      <c r="N42" s="384">
        <v>2</v>
      </c>
      <c r="O42" s="368">
        <v>2.3</v>
      </c>
      <c r="P42" s="384">
        <v>2</v>
      </c>
      <c r="Q42" s="280">
        <v>1.8873314441221694</v>
      </c>
      <c r="R42" s="280">
        <v>0</v>
      </c>
      <c r="S42" s="280">
        <v>2.9</v>
      </c>
      <c r="T42" s="281">
        <v>21.9</v>
      </c>
      <c r="U42" s="282">
        <v>31330.12</v>
      </c>
      <c r="X42" s="406">
        <v>2</v>
      </c>
    </row>
    <row r="43" spans="1:24" ht="12.75">
      <c r="A43" s="477">
        <v>4</v>
      </c>
      <c r="B43" s="22" t="s">
        <v>85</v>
      </c>
      <c r="C43" s="42" t="s">
        <v>158</v>
      </c>
      <c r="D43" s="283" t="s">
        <v>29</v>
      </c>
      <c r="E43" s="377">
        <v>4.8</v>
      </c>
      <c r="F43" s="377">
        <v>5.5</v>
      </c>
      <c r="G43" s="377">
        <v>11</v>
      </c>
      <c r="H43" s="377">
        <v>6.3</v>
      </c>
      <c r="I43" s="377">
        <v>5.8</v>
      </c>
      <c r="J43" s="377">
        <v>2.8</v>
      </c>
      <c r="K43" s="377">
        <v>3</v>
      </c>
      <c r="L43" s="377">
        <v>34</v>
      </c>
      <c r="M43" s="377">
        <v>11.5</v>
      </c>
      <c r="N43" s="377">
        <v>42</v>
      </c>
      <c r="O43" s="377">
        <v>47</v>
      </c>
      <c r="P43" s="366">
        <v>11</v>
      </c>
      <c r="Q43" s="156">
        <v>15.391666666666666</v>
      </c>
      <c r="R43" s="156">
        <v>2.8</v>
      </c>
      <c r="S43" s="156">
        <v>47</v>
      </c>
      <c r="T43" s="152">
        <v>184.7</v>
      </c>
      <c r="U43" s="43">
        <v>0</v>
      </c>
      <c r="X43" s="393">
        <v>2.5</v>
      </c>
    </row>
    <row r="44" spans="1:24" ht="13.5" thickBot="1">
      <c r="A44" s="473"/>
      <c r="B44" s="18" t="s">
        <v>44</v>
      </c>
      <c r="C44" s="19" t="s">
        <v>30</v>
      </c>
      <c r="D44" s="41"/>
      <c r="E44" s="380" t="s">
        <v>1317</v>
      </c>
      <c r="F44" s="386">
        <v>0.1</v>
      </c>
      <c r="G44" s="386">
        <v>0.1</v>
      </c>
      <c r="H44" s="386">
        <v>0.1</v>
      </c>
      <c r="I44" s="386">
        <v>0.1</v>
      </c>
      <c r="J44" s="380" t="s">
        <v>1317</v>
      </c>
      <c r="K44" s="380" t="s">
        <v>1317</v>
      </c>
      <c r="L44" s="380" t="s">
        <v>1317</v>
      </c>
      <c r="M44" s="386">
        <v>0.1</v>
      </c>
      <c r="N44" s="380" t="s">
        <v>1317</v>
      </c>
      <c r="O44" s="380" t="s">
        <v>1317</v>
      </c>
      <c r="P44" s="386">
        <v>0.1</v>
      </c>
      <c r="Q44" s="154">
        <v>0.045462162740488005</v>
      </c>
      <c r="R44" s="154">
        <v>0</v>
      </c>
      <c r="S44" s="154">
        <v>0.1</v>
      </c>
      <c r="T44" s="38">
        <v>0.45</v>
      </c>
      <c r="U44" s="215">
        <v>662.1825000000001</v>
      </c>
      <c r="X44" s="407" t="s">
        <v>1317</v>
      </c>
    </row>
    <row r="45" spans="1:34" ht="12.75">
      <c r="A45" s="15"/>
      <c r="B45" s="15"/>
      <c r="C45" s="15"/>
      <c r="D45" s="15"/>
      <c r="E45" s="15"/>
      <c r="F45" s="15"/>
      <c r="G45" s="15"/>
      <c r="H45" s="15"/>
      <c r="I45" s="15"/>
      <c r="J45" s="15"/>
      <c r="K45" s="15"/>
      <c r="L45" s="15"/>
      <c r="M45" s="15"/>
      <c r="Q45" s="16"/>
      <c r="R45" s="16"/>
      <c r="S45" s="16"/>
      <c r="T45" s="16"/>
      <c r="U45" s="16"/>
      <c r="V45" s="16"/>
      <c r="W45" s="16"/>
      <c r="X45" s="16"/>
      <c r="Y45" s="16"/>
      <c r="Z45" s="16"/>
      <c r="AA45" s="16"/>
      <c r="AB45" s="16"/>
      <c r="AC45" s="16"/>
      <c r="AD45" s="16"/>
      <c r="AE45" s="16"/>
      <c r="AF45" s="16"/>
      <c r="AG45" s="16"/>
      <c r="AH45" s="16"/>
    </row>
    <row r="46" spans="1:34" ht="12.75">
      <c r="A46" s="15"/>
      <c r="B46" s="15"/>
      <c r="C46" s="15"/>
      <c r="D46" s="15"/>
      <c r="E46" s="15"/>
      <c r="F46" s="15"/>
      <c r="G46" s="15"/>
      <c r="H46" s="15"/>
      <c r="I46" s="15"/>
      <c r="J46" s="15"/>
      <c r="K46" s="15"/>
      <c r="L46" s="15"/>
      <c r="M46" s="15"/>
      <c r="Q46" s="16"/>
      <c r="R46" s="16"/>
      <c r="S46" s="16"/>
      <c r="T46" s="16"/>
      <c r="U46" s="16"/>
      <c r="V46" s="16"/>
      <c r="W46" s="16"/>
      <c r="X46" s="16"/>
      <c r="Y46" s="16"/>
      <c r="Z46" s="16"/>
      <c r="AA46" s="16"/>
      <c r="AB46" s="16"/>
      <c r="AC46" s="16"/>
      <c r="AD46" s="16"/>
      <c r="AE46" s="16"/>
      <c r="AF46" s="16"/>
      <c r="AG46" s="16"/>
      <c r="AH46" s="16"/>
    </row>
    <row r="47" spans="1:34" ht="12.75">
      <c r="A47" s="15"/>
      <c r="B47" s="15"/>
      <c r="C47" s="15"/>
      <c r="D47" s="15"/>
      <c r="E47" s="15"/>
      <c r="F47" s="15"/>
      <c r="G47" s="15"/>
      <c r="H47" s="15"/>
      <c r="I47" s="15"/>
      <c r="J47" s="15"/>
      <c r="K47" s="15"/>
      <c r="L47" s="15"/>
      <c r="M47" s="15"/>
      <c r="Q47" s="16"/>
      <c r="R47" s="16"/>
      <c r="S47" s="16"/>
      <c r="T47" s="16"/>
      <c r="U47" s="16"/>
      <c r="V47" s="16"/>
      <c r="W47" s="16"/>
      <c r="X47" s="16"/>
      <c r="Y47" s="16"/>
      <c r="Z47" s="16"/>
      <c r="AA47" s="16"/>
      <c r="AB47" s="16"/>
      <c r="AC47" s="16"/>
      <c r="AD47" s="16"/>
      <c r="AE47" s="16"/>
      <c r="AF47" s="16"/>
      <c r="AG47" s="16"/>
      <c r="AH47" s="16"/>
    </row>
    <row r="48" spans="1:34" ht="12.75">
      <c r="A48" s="15"/>
      <c r="B48" s="15"/>
      <c r="C48" s="15"/>
      <c r="D48" s="15"/>
      <c r="E48" s="15"/>
      <c r="F48" s="15"/>
      <c r="G48" s="15"/>
      <c r="H48" s="15"/>
      <c r="I48" s="15"/>
      <c r="J48" s="15"/>
      <c r="K48" s="15"/>
      <c r="L48" s="15"/>
      <c r="M48" s="15"/>
      <c r="Q48" s="16"/>
      <c r="R48" s="16"/>
      <c r="S48" s="16"/>
      <c r="T48" s="16"/>
      <c r="U48" s="16"/>
      <c r="V48" s="16"/>
      <c r="W48" s="16"/>
      <c r="X48" s="16"/>
      <c r="Y48" s="16"/>
      <c r="Z48" s="16"/>
      <c r="AA48" s="16"/>
      <c r="AB48" s="16"/>
      <c r="AC48" s="16"/>
      <c r="AD48" s="16"/>
      <c r="AE48" s="16"/>
      <c r="AF48" s="16"/>
      <c r="AG48" s="16"/>
      <c r="AH48" s="16"/>
    </row>
    <row r="49" spans="1:34" ht="12.75">
      <c r="A49" s="15"/>
      <c r="B49" s="15"/>
      <c r="C49" s="15"/>
      <c r="D49" s="15"/>
      <c r="E49" s="15"/>
      <c r="F49" s="15"/>
      <c r="G49" s="15"/>
      <c r="H49" s="15"/>
      <c r="I49" s="15"/>
      <c r="J49" s="15"/>
      <c r="K49" s="15"/>
      <c r="L49" s="15"/>
      <c r="M49" s="15"/>
      <c r="Q49" s="16"/>
      <c r="R49" s="16"/>
      <c r="S49" s="16"/>
      <c r="T49" s="16"/>
      <c r="U49" s="16"/>
      <c r="V49" s="16"/>
      <c r="W49" s="16"/>
      <c r="X49" s="16"/>
      <c r="Y49" s="16"/>
      <c r="Z49" s="16"/>
      <c r="AA49" s="16"/>
      <c r="AB49" s="16"/>
      <c r="AC49" s="16"/>
      <c r="AD49" s="16"/>
      <c r="AE49" s="16"/>
      <c r="AF49" s="16"/>
      <c r="AG49" s="16"/>
      <c r="AH49" s="16"/>
    </row>
    <row r="50" spans="1:21" ht="12.75">
      <c r="A50" s="45"/>
      <c r="B50" s="46"/>
      <c r="C50" s="3"/>
      <c r="D50" s="45"/>
      <c r="E50" s="15"/>
      <c r="F50" s="15"/>
      <c r="G50" s="15"/>
      <c r="H50" s="15"/>
      <c r="I50" s="15"/>
      <c r="J50" s="15"/>
      <c r="K50" s="15"/>
      <c r="L50" s="15"/>
      <c r="M50" s="15"/>
      <c r="N50" s="15"/>
      <c r="O50" s="15"/>
      <c r="P50" s="15"/>
      <c r="Q50" s="45"/>
      <c r="R50" s="45"/>
      <c r="S50" s="45"/>
      <c r="T50" s="47"/>
      <c r="U50" s="48"/>
    </row>
    <row r="51" spans="1:21" ht="15">
      <c r="A51" s="45"/>
      <c r="B51" s="150"/>
      <c r="C51" s="3"/>
      <c r="D51" s="45"/>
      <c r="E51" s="15"/>
      <c r="F51" s="15"/>
      <c r="G51" s="15"/>
      <c r="H51" s="15"/>
      <c r="I51" s="15"/>
      <c r="J51" s="15"/>
      <c r="K51" s="15"/>
      <c r="L51" s="15"/>
      <c r="M51" s="15"/>
      <c r="N51" s="15"/>
      <c r="O51" s="15"/>
      <c r="P51" s="15"/>
      <c r="Q51" s="45"/>
      <c r="R51" s="45"/>
      <c r="S51" s="45"/>
      <c r="T51" s="47"/>
      <c r="U51" s="48"/>
    </row>
    <row r="52" spans="1:21" ht="15.75">
      <c r="A52" s="45"/>
      <c r="B52" s="151"/>
      <c r="C52" s="3"/>
      <c r="D52" s="45"/>
      <c r="E52" s="15"/>
      <c r="F52" s="15"/>
      <c r="G52" s="15"/>
      <c r="H52" s="15"/>
      <c r="I52" s="15"/>
      <c r="J52" s="15"/>
      <c r="K52" s="15"/>
      <c r="L52" s="15"/>
      <c r="M52" s="15"/>
      <c r="N52" s="15"/>
      <c r="O52" s="15"/>
      <c r="P52" s="15"/>
      <c r="Q52" s="45"/>
      <c r="R52" s="45"/>
      <c r="S52" s="45"/>
      <c r="T52" s="47"/>
      <c r="U52" s="48"/>
    </row>
    <row r="53" spans="1:21" ht="12.75">
      <c r="A53" s="45"/>
      <c r="B53" s="46"/>
      <c r="C53" s="3"/>
      <c r="D53" s="45"/>
      <c r="E53" s="15"/>
      <c r="F53" s="15"/>
      <c r="G53" s="15"/>
      <c r="H53" s="15"/>
      <c r="I53" s="15"/>
      <c r="J53" s="15"/>
      <c r="K53" s="15"/>
      <c r="L53" s="15"/>
      <c r="M53" s="15"/>
      <c r="N53" s="15"/>
      <c r="O53" s="15"/>
      <c r="P53" s="15"/>
      <c r="Q53" s="45"/>
      <c r="R53" s="45"/>
      <c r="S53" s="45"/>
      <c r="T53" s="47"/>
      <c r="U53" s="48"/>
    </row>
    <row r="54" spans="1:21" ht="12.75">
      <c r="A54" s="45"/>
      <c r="B54" s="46"/>
      <c r="C54" s="3"/>
      <c r="D54" s="45"/>
      <c r="E54" s="15"/>
      <c r="F54" s="15"/>
      <c r="G54" s="15"/>
      <c r="H54" s="15"/>
      <c r="I54" s="15"/>
      <c r="J54" s="15"/>
      <c r="K54" s="15"/>
      <c r="L54" s="15"/>
      <c r="M54" s="15"/>
      <c r="N54" s="15"/>
      <c r="O54" s="15"/>
      <c r="P54" s="15"/>
      <c r="Q54" s="45"/>
      <c r="R54" s="45"/>
      <c r="S54" s="45"/>
      <c r="T54" s="47"/>
      <c r="U54" s="48"/>
    </row>
    <row r="55" spans="1:21" ht="12.75">
      <c r="A55" s="45"/>
      <c r="B55" s="46"/>
      <c r="C55" s="3"/>
      <c r="D55" s="45"/>
      <c r="E55" s="15"/>
      <c r="F55" s="15"/>
      <c r="G55" s="15"/>
      <c r="H55" s="15"/>
      <c r="I55" s="15"/>
      <c r="J55" s="15"/>
      <c r="K55" s="15"/>
      <c r="L55" s="15"/>
      <c r="M55" s="15"/>
      <c r="N55" s="15"/>
      <c r="O55" s="15"/>
      <c r="P55" s="15"/>
      <c r="Q55" s="45"/>
      <c r="R55" s="45"/>
      <c r="S55" s="45"/>
      <c r="T55" s="47"/>
      <c r="U55" s="48"/>
    </row>
    <row r="56" spans="1:21" ht="12.75">
      <c r="A56" s="45"/>
      <c r="B56" s="46"/>
      <c r="C56" s="3"/>
      <c r="D56" s="45"/>
      <c r="E56" s="15"/>
      <c r="F56" s="15"/>
      <c r="G56" s="15"/>
      <c r="H56" s="15"/>
      <c r="I56" s="15"/>
      <c r="J56" s="15"/>
      <c r="K56" s="15"/>
      <c r="L56" s="15"/>
      <c r="M56" s="15"/>
      <c r="N56" s="15"/>
      <c r="O56" s="15"/>
      <c r="P56" s="15"/>
      <c r="Q56" s="45"/>
      <c r="R56" s="45"/>
      <c r="S56" s="45"/>
      <c r="T56" s="47"/>
      <c r="U56" s="48"/>
    </row>
    <row r="57" spans="1:21" ht="12.75">
      <c r="A57" s="45"/>
      <c r="B57" s="46"/>
      <c r="C57" s="3"/>
      <c r="D57" s="45"/>
      <c r="E57" s="15"/>
      <c r="F57" s="15"/>
      <c r="G57" s="15"/>
      <c r="H57" s="15"/>
      <c r="I57" s="15"/>
      <c r="J57" s="15"/>
      <c r="K57" s="15"/>
      <c r="L57" s="15"/>
      <c r="M57" s="15"/>
      <c r="N57" s="15"/>
      <c r="O57" s="15"/>
      <c r="P57" s="15"/>
      <c r="Q57" s="45"/>
      <c r="R57" s="45"/>
      <c r="S57" s="45"/>
      <c r="T57" s="47"/>
      <c r="U57" s="48"/>
    </row>
    <row r="58" spans="1:21" ht="12.75">
      <c r="A58" s="45"/>
      <c r="B58" s="46"/>
      <c r="C58" s="3"/>
      <c r="D58" s="45"/>
      <c r="E58" s="15"/>
      <c r="F58" s="15"/>
      <c r="G58" s="15"/>
      <c r="H58" s="15"/>
      <c r="I58" s="15"/>
      <c r="J58" s="15"/>
      <c r="K58" s="15"/>
      <c r="L58" s="15"/>
      <c r="M58" s="15"/>
      <c r="N58" s="15"/>
      <c r="O58" s="15"/>
      <c r="P58" s="15"/>
      <c r="Q58" s="45"/>
      <c r="R58" s="45"/>
      <c r="S58" s="45"/>
      <c r="T58" s="47"/>
      <c r="U58" s="48"/>
    </row>
    <row r="59" spans="1:21" ht="12.75">
      <c r="A59" s="45"/>
      <c r="B59" s="46"/>
      <c r="C59" s="3"/>
      <c r="D59" s="45"/>
      <c r="E59" s="15"/>
      <c r="F59" s="15"/>
      <c r="G59" s="15"/>
      <c r="H59" s="15"/>
      <c r="I59" s="15"/>
      <c r="J59" s="15"/>
      <c r="K59" s="15"/>
      <c r="L59" s="15"/>
      <c r="M59" s="15"/>
      <c r="N59" s="15"/>
      <c r="O59" s="15"/>
      <c r="P59" s="15"/>
      <c r="Q59" s="45"/>
      <c r="R59" s="45"/>
      <c r="S59" s="45"/>
      <c r="T59" s="47"/>
      <c r="U59" s="48"/>
    </row>
    <row r="60" spans="1:21" ht="12.75">
      <c r="A60" s="45"/>
      <c r="B60" s="46"/>
      <c r="C60" s="3"/>
      <c r="D60" s="45"/>
      <c r="E60" s="15"/>
      <c r="F60" s="15"/>
      <c r="G60" s="15"/>
      <c r="H60" s="15"/>
      <c r="I60" s="15"/>
      <c r="J60" s="15"/>
      <c r="K60" s="15"/>
      <c r="L60" s="15"/>
      <c r="M60" s="15"/>
      <c r="N60" s="15"/>
      <c r="O60" s="15"/>
      <c r="P60" s="15"/>
      <c r="Q60" s="45"/>
      <c r="R60" s="45"/>
      <c r="S60" s="45"/>
      <c r="T60" s="47"/>
      <c r="U60" s="48"/>
    </row>
    <row r="61" spans="1:21" ht="12.75">
      <c r="A61" s="45"/>
      <c r="B61" s="46"/>
      <c r="C61" s="3"/>
      <c r="D61" s="45"/>
      <c r="E61" s="15"/>
      <c r="F61" s="15"/>
      <c r="G61" s="15"/>
      <c r="H61" s="15"/>
      <c r="I61" s="15"/>
      <c r="J61" s="15"/>
      <c r="K61" s="15"/>
      <c r="L61" s="15"/>
      <c r="M61" s="15"/>
      <c r="N61" s="15"/>
      <c r="O61" s="15"/>
      <c r="P61" s="15"/>
      <c r="Q61" s="45"/>
      <c r="R61" s="45"/>
      <c r="S61" s="45"/>
      <c r="T61" s="47"/>
      <c r="U61" s="48"/>
    </row>
    <row r="62" spans="1:21" ht="12.75">
      <c r="A62" s="45"/>
      <c r="B62" s="46"/>
      <c r="C62" s="3"/>
      <c r="D62" s="45"/>
      <c r="E62" s="15"/>
      <c r="F62" s="15"/>
      <c r="G62" s="15"/>
      <c r="H62" s="15"/>
      <c r="I62" s="15"/>
      <c r="J62" s="15"/>
      <c r="K62" s="15"/>
      <c r="L62" s="15"/>
      <c r="M62" s="15"/>
      <c r="N62" s="15"/>
      <c r="O62" s="15"/>
      <c r="P62" s="15"/>
      <c r="Q62" s="45"/>
      <c r="R62" s="45"/>
      <c r="S62" s="45"/>
      <c r="T62" s="47"/>
      <c r="U62" s="48"/>
    </row>
    <row r="63" spans="1:21" ht="12.75">
      <c r="A63" s="45"/>
      <c r="B63" s="46"/>
      <c r="C63" s="3"/>
      <c r="D63" s="45"/>
      <c r="E63" s="15"/>
      <c r="F63" s="15"/>
      <c r="G63" s="15"/>
      <c r="H63" s="15"/>
      <c r="I63" s="15"/>
      <c r="J63" s="15"/>
      <c r="K63" s="15"/>
      <c r="L63" s="15"/>
      <c r="M63" s="15"/>
      <c r="N63" s="15"/>
      <c r="O63" s="15"/>
      <c r="P63" s="15"/>
      <c r="Q63" s="45"/>
      <c r="R63" s="45"/>
      <c r="S63" s="45"/>
      <c r="T63" s="47"/>
      <c r="U63" s="48"/>
    </row>
    <row r="64" spans="1:21" ht="12.75">
      <c r="A64" s="45"/>
      <c r="B64" s="46"/>
      <c r="C64" s="3"/>
      <c r="D64" s="45"/>
      <c r="E64" s="15"/>
      <c r="F64" s="15"/>
      <c r="G64" s="15"/>
      <c r="H64" s="15"/>
      <c r="I64" s="15"/>
      <c r="J64" s="15"/>
      <c r="K64" s="15"/>
      <c r="L64" s="15"/>
      <c r="M64" s="15"/>
      <c r="N64" s="15"/>
      <c r="O64" s="15"/>
      <c r="P64" s="15"/>
      <c r="Q64" s="45"/>
      <c r="R64" s="45"/>
      <c r="S64" s="45"/>
      <c r="T64" s="47"/>
      <c r="U64" s="48"/>
    </row>
    <row r="65" spans="1:21" ht="12.75">
      <c r="A65" s="45"/>
      <c r="B65" s="46"/>
      <c r="C65" s="3"/>
      <c r="D65" s="45"/>
      <c r="E65" s="15"/>
      <c r="F65" s="15"/>
      <c r="G65" s="15"/>
      <c r="H65" s="15"/>
      <c r="I65" s="15"/>
      <c r="J65" s="15"/>
      <c r="K65" s="15"/>
      <c r="L65" s="15"/>
      <c r="M65" s="15"/>
      <c r="N65" s="15"/>
      <c r="O65" s="15"/>
      <c r="P65" s="15"/>
      <c r="Q65" s="45"/>
      <c r="R65" s="45"/>
      <c r="S65" s="45"/>
      <c r="T65" s="47"/>
      <c r="U65" s="48"/>
    </row>
    <row r="66" spans="1:21" ht="12.75">
      <c r="A66" s="45"/>
      <c r="B66" s="46"/>
      <c r="C66" s="3"/>
      <c r="D66" s="45"/>
      <c r="E66" s="15"/>
      <c r="F66" s="15"/>
      <c r="G66" s="15"/>
      <c r="H66" s="15"/>
      <c r="I66" s="15"/>
      <c r="J66" s="15"/>
      <c r="K66" s="15"/>
      <c r="L66" s="15"/>
      <c r="M66" s="15"/>
      <c r="N66" s="15"/>
      <c r="O66" s="15"/>
      <c r="P66" s="15"/>
      <c r="Q66" s="45"/>
      <c r="R66" s="45"/>
      <c r="S66" s="45"/>
      <c r="T66" s="47"/>
      <c r="U66" s="48"/>
    </row>
    <row r="67" spans="1:21" ht="12.75">
      <c r="A67" s="45"/>
      <c r="B67" s="46"/>
      <c r="C67" s="3"/>
      <c r="D67" s="45"/>
      <c r="E67" s="15"/>
      <c r="F67" s="15"/>
      <c r="G67" s="15"/>
      <c r="H67" s="15"/>
      <c r="I67" s="15"/>
      <c r="J67" s="15"/>
      <c r="K67" s="15"/>
      <c r="L67" s="15"/>
      <c r="M67" s="15"/>
      <c r="N67" s="15"/>
      <c r="O67" s="15"/>
      <c r="P67" s="15"/>
      <c r="Q67" s="45"/>
      <c r="R67" s="45"/>
      <c r="S67" s="45"/>
      <c r="T67" s="47"/>
      <c r="U67" s="48"/>
    </row>
    <row r="68" spans="1:21" ht="12.75">
      <c r="A68" s="45"/>
      <c r="B68" s="46"/>
      <c r="C68" s="3"/>
      <c r="D68" s="45"/>
      <c r="E68" s="15"/>
      <c r="F68" s="15"/>
      <c r="G68" s="15"/>
      <c r="H68" s="15"/>
      <c r="I68" s="15"/>
      <c r="J68" s="15"/>
      <c r="K68" s="15"/>
      <c r="L68" s="15"/>
      <c r="M68" s="15"/>
      <c r="N68" s="15"/>
      <c r="O68" s="15"/>
      <c r="P68" s="15"/>
      <c r="Q68" s="45"/>
      <c r="R68" s="45"/>
      <c r="S68" s="45"/>
      <c r="T68" s="47"/>
      <c r="U68" s="48"/>
    </row>
    <row r="69" spans="1:21" ht="12.75">
      <c r="A69" s="45"/>
      <c r="B69" s="46"/>
      <c r="C69" s="3"/>
      <c r="D69" s="45"/>
      <c r="E69" s="15"/>
      <c r="F69" s="15"/>
      <c r="G69" s="15"/>
      <c r="H69" s="15"/>
      <c r="I69" s="15"/>
      <c r="J69" s="15"/>
      <c r="K69" s="15"/>
      <c r="L69" s="15"/>
      <c r="M69" s="15"/>
      <c r="N69" s="15"/>
      <c r="O69" s="15"/>
      <c r="P69" s="15"/>
      <c r="Q69" s="45"/>
      <c r="R69" s="45"/>
      <c r="S69" s="45"/>
      <c r="T69" s="47"/>
      <c r="U69" s="48"/>
    </row>
    <row r="70" spans="1:21" ht="12.75">
      <c r="A70" s="45"/>
      <c r="B70" s="46"/>
      <c r="C70" s="3"/>
      <c r="D70" s="45"/>
      <c r="E70" s="15"/>
      <c r="F70" s="15"/>
      <c r="G70" s="15"/>
      <c r="H70" s="15"/>
      <c r="I70" s="15"/>
      <c r="J70" s="15"/>
      <c r="K70" s="15"/>
      <c r="L70" s="15"/>
      <c r="M70" s="15"/>
      <c r="N70" s="15"/>
      <c r="O70" s="15"/>
      <c r="P70" s="15"/>
      <c r="Q70" s="45"/>
      <c r="R70" s="45"/>
      <c r="S70" s="45"/>
      <c r="T70" s="47"/>
      <c r="U70" s="48"/>
    </row>
    <row r="71" spans="1:21" ht="12.75">
      <c r="A71" s="45"/>
      <c r="B71" s="46"/>
      <c r="C71" s="3"/>
      <c r="D71" s="45"/>
      <c r="E71" s="15"/>
      <c r="F71" s="15"/>
      <c r="G71" s="15"/>
      <c r="H71" s="15"/>
      <c r="I71" s="15"/>
      <c r="J71" s="15"/>
      <c r="K71" s="15"/>
      <c r="L71" s="15"/>
      <c r="M71" s="15"/>
      <c r="N71" s="15"/>
      <c r="O71" s="15"/>
      <c r="P71" s="15"/>
      <c r="Q71" s="45"/>
      <c r="R71" s="45"/>
      <c r="S71" s="45"/>
      <c r="T71" s="47"/>
      <c r="U71" s="48"/>
    </row>
    <row r="72" spans="1:21" ht="12.75">
      <c r="A72" s="45"/>
      <c r="B72" s="46"/>
      <c r="C72" s="3"/>
      <c r="D72" s="45"/>
      <c r="E72" s="15"/>
      <c r="F72" s="15"/>
      <c r="G72" s="15"/>
      <c r="H72" s="15"/>
      <c r="I72" s="15"/>
      <c r="J72" s="15"/>
      <c r="K72" s="15"/>
      <c r="L72" s="15"/>
      <c r="M72" s="15"/>
      <c r="N72" s="15"/>
      <c r="O72" s="15"/>
      <c r="P72" s="15"/>
      <c r="Q72" s="45"/>
      <c r="R72" s="45"/>
      <c r="S72" s="45"/>
      <c r="T72" s="47"/>
      <c r="U72" s="48"/>
    </row>
    <row r="73" spans="1:21" ht="12.75">
      <c r="A73" s="45"/>
      <c r="B73" s="46"/>
      <c r="C73" s="3"/>
      <c r="D73" s="45"/>
      <c r="E73" s="15"/>
      <c r="F73" s="15"/>
      <c r="G73" s="15"/>
      <c r="H73" s="15"/>
      <c r="I73" s="15"/>
      <c r="J73" s="15"/>
      <c r="K73" s="15"/>
      <c r="L73" s="15"/>
      <c r="M73" s="15"/>
      <c r="N73" s="15"/>
      <c r="O73" s="15"/>
      <c r="P73" s="15"/>
      <c r="Q73" s="45"/>
      <c r="R73" s="45"/>
      <c r="S73" s="45"/>
      <c r="T73" s="47"/>
      <c r="U73" s="48"/>
    </row>
    <row r="74" spans="1:21" ht="12.75">
      <c r="A74" s="45"/>
      <c r="B74" s="46"/>
      <c r="C74" s="3"/>
      <c r="D74" s="45"/>
      <c r="E74" s="15"/>
      <c r="F74" s="15"/>
      <c r="G74" s="15"/>
      <c r="H74" s="15"/>
      <c r="I74" s="15"/>
      <c r="J74" s="15"/>
      <c r="K74" s="15"/>
      <c r="L74" s="15"/>
      <c r="M74" s="15"/>
      <c r="N74" s="15"/>
      <c r="O74" s="15"/>
      <c r="P74" s="15"/>
      <c r="Q74" s="45"/>
      <c r="R74" s="45"/>
      <c r="S74" s="45"/>
      <c r="T74" s="47"/>
      <c r="U74" s="48"/>
    </row>
    <row r="75" spans="1:21" ht="12.75">
      <c r="A75" s="45"/>
      <c r="B75" s="46"/>
      <c r="C75" s="3"/>
      <c r="D75" s="45"/>
      <c r="E75" s="15"/>
      <c r="F75" s="15"/>
      <c r="G75" s="15"/>
      <c r="H75" s="15"/>
      <c r="I75" s="15"/>
      <c r="J75" s="15"/>
      <c r="K75" s="15"/>
      <c r="L75" s="15"/>
      <c r="M75" s="15"/>
      <c r="N75" s="15"/>
      <c r="O75" s="15"/>
      <c r="P75" s="15"/>
      <c r="Q75" s="45"/>
      <c r="R75" s="45"/>
      <c r="S75" s="45"/>
      <c r="T75" s="47"/>
      <c r="U75" s="48"/>
    </row>
    <row r="76" spans="1:21" ht="12.75">
      <c r="A76" s="45"/>
      <c r="B76" s="46"/>
      <c r="C76" s="3"/>
      <c r="D76" s="45"/>
      <c r="E76" s="15"/>
      <c r="F76" s="15"/>
      <c r="G76" s="15"/>
      <c r="H76" s="15"/>
      <c r="I76" s="15"/>
      <c r="J76" s="15"/>
      <c r="K76" s="15"/>
      <c r="L76" s="15"/>
      <c r="M76" s="15"/>
      <c r="N76" s="15"/>
      <c r="O76" s="15"/>
      <c r="P76" s="15"/>
      <c r="Q76" s="45"/>
      <c r="R76" s="45"/>
      <c r="S76" s="45"/>
      <c r="T76" s="47"/>
      <c r="U76" s="48"/>
    </row>
    <row r="77" spans="1:21" ht="12.75">
      <c r="A77" s="45"/>
      <c r="B77" s="46"/>
      <c r="C77" s="3"/>
      <c r="D77" s="45"/>
      <c r="E77" s="15"/>
      <c r="F77" s="15"/>
      <c r="G77" s="15"/>
      <c r="H77" s="15"/>
      <c r="I77" s="15"/>
      <c r="J77" s="15"/>
      <c r="K77" s="15"/>
      <c r="L77" s="15"/>
      <c r="M77" s="15"/>
      <c r="N77" s="15"/>
      <c r="O77" s="15"/>
      <c r="P77" s="15"/>
      <c r="Q77" s="45"/>
      <c r="R77" s="45"/>
      <c r="S77" s="45"/>
      <c r="T77" s="47"/>
      <c r="U77" s="48"/>
    </row>
    <row r="78" spans="1:21" ht="12.75">
      <c r="A78" s="45"/>
      <c r="B78" s="46"/>
      <c r="C78" s="3"/>
      <c r="D78" s="45"/>
      <c r="E78" s="15"/>
      <c r="F78" s="15"/>
      <c r="G78" s="15"/>
      <c r="H78" s="15"/>
      <c r="I78" s="15"/>
      <c r="J78" s="15"/>
      <c r="K78" s="15"/>
      <c r="L78" s="15"/>
      <c r="M78" s="15"/>
      <c r="N78" s="15"/>
      <c r="O78" s="15"/>
      <c r="P78" s="15"/>
      <c r="Q78" s="45"/>
      <c r="R78" s="45"/>
      <c r="S78" s="45"/>
      <c r="T78" s="47"/>
      <c r="U78" s="48"/>
    </row>
    <row r="79" spans="1:21" ht="12.75">
      <c r="A79" s="45"/>
      <c r="B79" s="46"/>
      <c r="C79" s="3"/>
      <c r="D79" s="45"/>
      <c r="E79" s="15"/>
      <c r="F79" s="15"/>
      <c r="G79" s="15"/>
      <c r="H79" s="15"/>
      <c r="I79" s="15"/>
      <c r="J79" s="15"/>
      <c r="K79" s="15"/>
      <c r="L79" s="15"/>
      <c r="M79" s="15"/>
      <c r="N79" s="15"/>
      <c r="O79" s="15"/>
      <c r="P79" s="15"/>
      <c r="Q79" s="45"/>
      <c r="R79" s="45"/>
      <c r="S79" s="45"/>
      <c r="T79" s="47"/>
      <c r="U79" s="48"/>
    </row>
    <row r="80" spans="1:21" ht="12.75">
      <c r="A80" s="45"/>
      <c r="B80" s="46"/>
      <c r="C80" s="3"/>
      <c r="D80" s="45"/>
      <c r="E80" s="15"/>
      <c r="F80" s="15"/>
      <c r="G80" s="15"/>
      <c r="H80" s="15"/>
      <c r="I80" s="15"/>
      <c r="J80" s="15"/>
      <c r="K80" s="15"/>
      <c r="L80" s="15"/>
      <c r="M80" s="15"/>
      <c r="N80" s="15"/>
      <c r="O80" s="15"/>
      <c r="P80" s="15"/>
      <c r="Q80" s="45"/>
      <c r="R80" s="45"/>
      <c r="S80" s="45"/>
      <c r="T80" s="47"/>
      <c r="U80" s="48"/>
    </row>
    <row r="81" spans="1:21" ht="12.75">
      <c r="A81" s="45"/>
      <c r="B81" s="46"/>
      <c r="C81" s="3"/>
      <c r="D81" s="45"/>
      <c r="E81" s="15"/>
      <c r="F81" s="15"/>
      <c r="G81" s="15"/>
      <c r="H81" s="15"/>
      <c r="I81" s="15"/>
      <c r="J81" s="15"/>
      <c r="K81" s="15"/>
      <c r="L81" s="15"/>
      <c r="M81" s="15"/>
      <c r="N81" s="15"/>
      <c r="O81" s="15"/>
      <c r="P81" s="15"/>
      <c r="Q81" s="45"/>
      <c r="R81" s="45"/>
      <c r="S81" s="45"/>
      <c r="T81" s="47"/>
      <c r="U81" s="48"/>
    </row>
    <row r="82" spans="1:21" ht="12.75">
      <c r="A82" s="45"/>
      <c r="B82" s="46"/>
      <c r="C82" s="3"/>
      <c r="D82" s="45"/>
      <c r="E82" s="15"/>
      <c r="F82" s="15"/>
      <c r="G82" s="15"/>
      <c r="H82" s="15"/>
      <c r="I82" s="15"/>
      <c r="J82" s="15"/>
      <c r="K82" s="15"/>
      <c r="L82" s="15"/>
      <c r="M82" s="15"/>
      <c r="N82" s="15"/>
      <c r="O82" s="15"/>
      <c r="P82" s="15"/>
      <c r="Q82" s="45"/>
      <c r="R82" s="45"/>
      <c r="S82" s="45"/>
      <c r="T82" s="47"/>
      <c r="U82" s="48"/>
    </row>
    <row r="83" spans="1:21" ht="12.75">
      <c r="A83" s="45"/>
      <c r="B83" s="46"/>
      <c r="C83" s="3"/>
      <c r="D83" s="45"/>
      <c r="E83" s="15"/>
      <c r="F83" s="15"/>
      <c r="G83" s="15"/>
      <c r="H83" s="15"/>
      <c r="I83" s="15"/>
      <c r="J83" s="15"/>
      <c r="K83" s="15"/>
      <c r="L83" s="15"/>
      <c r="M83" s="15"/>
      <c r="N83" s="15"/>
      <c r="O83" s="15"/>
      <c r="P83" s="15"/>
      <c r="Q83" s="45"/>
      <c r="R83" s="45"/>
      <c r="S83" s="45"/>
      <c r="T83" s="47"/>
      <c r="U83" s="48"/>
    </row>
    <row r="84" spans="1:21" ht="12.75">
      <c r="A84" s="45"/>
      <c r="B84" s="46"/>
      <c r="C84" s="3"/>
      <c r="D84" s="45"/>
      <c r="E84" s="15"/>
      <c r="F84" s="15"/>
      <c r="G84" s="15"/>
      <c r="H84" s="15"/>
      <c r="I84" s="15"/>
      <c r="J84" s="15"/>
      <c r="K84" s="15"/>
      <c r="L84" s="15"/>
      <c r="M84" s="15"/>
      <c r="N84" s="15"/>
      <c r="O84" s="15"/>
      <c r="P84" s="15"/>
      <c r="Q84" s="45"/>
      <c r="R84" s="45"/>
      <c r="S84" s="45"/>
      <c r="T84" s="47"/>
      <c r="U84" s="48"/>
    </row>
  </sheetData>
  <sheetProtection password="ED2E" sheet="1" objects="1" scenarios="1" formatCells="0"/>
  <mergeCells count="14">
    <mergeCell ref="A25:A27"/>
    <mergeCell ref="A15:A16"/>
    <mergeCell ref="A17:A18"/>
    <mergeCell ref="A19:A20"/>
    <mergeCell ref="A21:A22"/>
    <mergeCell ref="A41:A42"/>
    <mergeCell ref="A37:A38"/>
    <mergeCell ref="A39:A40"/>
    <mergeCell ref="P1:U1"/>
    <mergeCell ref="A43:A44"/>
    <mergeCell ref="A28:A30"/>
    <mergeCell ref="A31:A33"/>
    <mergeCell ref="A34:A36"/>
    <mergeCell ref="A23:A24"/>
  </mergeCells>
  <dataValidations count="10">
    <dataValidation allowBlank="1" showInputMessage="1" showErrorMessage="1" promptTitle="Vpiši MDK za izpust iz ČN" prompt="V to celico VPIŠI mejno vrednost koncentracije (učinka) za posamezen parameter za izpust iz ČN. Vrednost se prepiše iz člena uredbe po kateri se vrednoti iztok iz ČN." sqref="D20 D42 D40 D38 D35:D36 D32:D33 D29:D30 D26:D27 D24 D22 D44"/>
    <dataValidation allowBlank="1" showInputMessage="1" showErrorMessage="1" promptTitle="Vsebina celice" prompt="V tej celici se nahaja naziv parametra." sqref="B17 B11 B13 B43 B41 B39 B37 B34 B31 B28 B25 B23 B21 B19 B15"/>
    <dataValidation allowBlank="1" showInputMessage="1" showErrorMessage="1" promptTitle="Vsebina celice" prompt="V tej celici se nahaja enota, v kateri se podaja vrednost parametra v tabeli." sqref="B16 B12 B14 B42 B40 B38 B35 B32 B29 B26 B24 B22 B44"/>
    <dataValidation allowBlank="1" showInputMessage="1" showErrorMessage="1" promptTitle="Izračun povprečne vrednosti" prompt="Če je kjerkoli v celicah E14 do P15 vpisan pretok v času vzorčenja, se bodo pri izračunu povprečja upoštevale le vrednosti pri katerih je merjen in vpisan pretok. Če je vpisan pretok le na dotoku (iztoku) se enaka vrednost upošteva na obeh mestih." sqref="Q32"/>
    <dataValidation type="decimal" operator="greaterThan" allowBlank="1" showInputMessage="1" showErrorMessage="1" errorTitle="Napačna vrednost!" error="V to celico se vpisuje izmerjena vrednost. Izmerjena vrednost je lahko le število večje od nič. Vrednosti, ki so manjše od meje detekcije določene merilne metode se označijo tako, da se vrednost podčrta." sqref="E15:P20">
      <formula1>0</formula1>
    </dataValidation>
    <dataValidation allowBlank="1" showInputMessage="1" showErrorMessage="1" promptTitle="Vsebina celice" prompt="V tej celici se nahaja zaporedna številka parametra iz baze podatkov ARSO." sqref="A15:A16"/>
    <dataValidation allowBlank="1" showInputMessage="1" showErrorMessage="1" prompt="V tej celici se nahaja zaporedna številka parametra iz baze podatkov ARSO." sqref="A17:A44"/>
    <dataValidation allowBlank="1" showErrorMessage="1" promptTitle="Identifikacija vzorca" prompt="V to celico se lahko vpiše morebitna identifikacijska koda vzorca dotočne odpadne vode, ki lahko služi za referenco izvajalcu monitoringa. &#10;VPIS NI OBVEZEN!" sqref="E9:P14"/>
    <dataValidation allowBlank="1" showErrorMessage="1" promptTitle="Izračun povprečne vrednosti" prompt="Če je kjerkoli v celicah E14 do P15 vpisan pretok v času vzorčenja, se bodo pri izračunu povprečja upoštevale le vrednosti pri katerih je merjen in vpisan pretok. Če je vpisan pretok le na dotoku (iztoku) se enaka vrednost upošteva na obeh mestih." sqref="Q17:Q44"/>
    <dataValidation type="custom" operator="greaterThan" allowBlank="1" showInputMessage="1" showErrorMessage="1" errorTitle="Napačna vrednost" error="V to celico se vpisuje izmerjena vrednost (število večje od nič). Če je vrednosti pod mejo zaznavnosti se vpiše &quot;LOD&quot;. Če je vrednosti med mejo zaznavnosti in mejo določljivosti se vpiše &quot;LOQ&quot; ali pa se vrednost LOQ podčrta." sqref="E28:P29 E21:P26 E34:P35 E31:P32 E37:P44">
      <formula1>OR(E28="LOQ",E28="LOD",AND(E28&lt;"-",E28&gt;0))</formula1>
    </dataValidation>
  </dataValidations>
  <printOptions/>
  <pageMargins left="0.7874015748031497" right="0.7874015748031497" top="0.984251968503937" bottom="0.5905511811023623" header="0" footer="0"/>
  <pageSetup blackAndWhite="1" fitToHeight="1" fitToWidth="1" horizontalDpi="600" verticalDpi="600" orientation="landscape" paperSize="9" scale="66" r:id="rId3"/>
  <headerFooter alignWithMargins="0">
    <oddHeader>&amp;LPoročilo o obratovalnem monitoringu čistilne naprave</oddHeader>
    <oddFooter>&amp;L&amp;F&amp;CStran &amp;P</oddFooter>
  </headerFooter>
  <ignoredErrors>
    <ignoredError sqref="R27:T27 R33:T33 R36:T36 R30:T30" formulaRange="1"/>
  </ignoredErrors>
  <drawing r:id="rId2"/>
  <legacyDrawing r:id="rId1"/>
</worksheet>
</file>

<file path=xl/worksheets/sheet9.xml><?xml version="1.0" encoding="utf-8"?>
<worksheet xmlns="http://schemas.openxmlformats.org/spreadsheetml/2006/main" xmlns:r="http://schemas.openxmlformats.org/officeDocument/2006/relationships">
  <sheetPr codeName="List4"/>
  <dimension ref="A1:E93"/>
  <sheetViews>
    <sheetView zoomScalePageLayoutView="0" workbookViewId="0" topLeftCell="A4">
      <selection activeCell="H12" sqref="H12"/>
    </sheetView>
  </sheetViews>
  <sheetFormatPr defaultColWidth="9.00390625" defaultRowHeight="12.75"/>
  <cols>
    <col min="1" max="1" width="36.625" style="0" customWidth="1"/>
    <col min="2" max="2" width="14.125" style="0" customWidth="1"/>
  </cols>
  <sheetData>
    <row r="1" spans="1:2" ht="42.75" customHeight="1">
      <c r="A1" s="482" t="s">
        <v>521</v>
      </c>
      <c r="B1" s="482"/>
    </row>
    <row r="2" ht="26.25" customHeight="1" thickBot="1">
      <c r="A2" s="93" t="s">
        <v>75</v>
      </c>
    </row>
    <row r="3" spans="1:2" ht="16.5" thickBot="1">
      <c r="A3" s="94" t="s">
        <v>76</v>
      </c>
      <c r="B3" s="273">
        <f>IF(OR(Poročilo_6!Q27=0,Poročilo_6!E5=""),"",Poročilo_6!Q27*Poročilo_6!E5/365)</f>
        <v>95.82778095106703</v>
      </c>
    </row>
    <row r="4" spans="1:2" ht="16.5" thickBot="1">
      <c r="A4" s="94" t="s">
        <v>77</v>
      </c>
      <c r="B4" s="273">
        <f>IF(OR(Poročilo_6!Q30=0,Poročilo_6!E5=""),"",Poročilo_6!Q30*Poročilo_6!E5/365)</f>
        <v>98.08880706393956</v>
      </c>
    </row>
    <row r="5" spans="1:2" ht="16.5" thickBot="1">
      <c r="A5" s="94" t="s">
        <v>78</v>
      </c>
      <c r="B5" s="273">
        <f>IF(OR(Poročilo_6!Q33=0,Poročilo_6!E5=""),"",Poročilo_6!Q33*Poročilo_6!E5/365)</f>
        <v>82.89255049135383</v>
      </c>
    </row>
    <row r="6" spans="1:2" ht="16.5" thickBot="1">
      <c r="A6" s="94" t="s">
        <v>79</v>
      </c>
      <c r="B6" s="273">
        <f>IF(OR(Poročilo_6!Q36=0,Poročilo_6!E5=""),"",Poročilo_6!Q36*Poročilo_6!E5/365)</f>
        <v>80.62328908252833</v>
      </c>
    </row>
    <row r="8" spans="1:2" ht="17.25" customHeight="1">
      <c r="A8" s="190" t="s">
        <v>128</v>
      </c>
      <c r="B8" s="196"/>
    </row>
    <row r="9" spans="1:5" ht="37.5" customHeight="1">
      <c r="A9" s="483" t="s">
        <v>517</v>
      </c>
      <c r="B9" s="483"/>
      <c r="C9" s="483"/>
      <c r="D9" s="483"/>
      <c r="E9" s="483"/>
    </row>
    <row r="10" spans="1:5" ht="32.25" customHeight="1">
      <c r="A10" s="481" t="s">
        <v>1331</v>
      </c>
      <c r="B10" s="481"/>
      <c r="C10" s="481"/>
      <c r="D10" s="481"/>
      <c r="E10" s="481"/>
    </row>
    <row r="11" spans="1:5" ht="112.5" customHeight="1">
      <c r="A11" s="481" t="s">
        <v>1333</v>
      </c>
      <c r="B11" s="481"/>
      <c r="C11" s="481"/>
      <c r="D11" s="481"/>
      <c r="E11" s="481"/>
    </row>
    <row r="12" spans="1:5" ht="34.5" customHeight="1">
      <c r="A12" s="483" t="s">
        <v>518</v>
      </c>
      <c r="B12" s="483"/>
      <c r="C12" s="483"/>
      <c r="D12" s="483"/>
      <c r="E12" s="483"/>
    </row>
    <row r="13" spans="1:5" ht="102.75" customHeight="1">
      <c r="A13" s="481" t="s">
        <v>1332</v>
      </c>
      <c r="B13" s="481"/>
      <c r="C13" s="481"/>
      <c r="D13" s="481"/>
      <c r="E13" s="481"/>
    </row>
    <row r="14" spans="1:5" ht="112.5" customHeight="1">
      <c r="A14" s="481" t="s">
        <v>1333</v>
      </c>
      <c r="B14" s="481"/>
      <c r="C14" s="481"/>
      <c r="D14" s="481"/>
      <c r="E14" s="481"/>
    </row>
    <row r="15" spans="1:5" ht="33.75" customHeight="1">
      <c r="A15" s="480" t="s">
        <v>552</v>
      </c>
      <c r="B15" s="480"/>
      <c r="C15" s="480"/>
      <c r="D15" s="480"/>
      <c r="E15" s="480"/>
    </row>
    <row r="16" spans="1:5" ht="12.75">
      <c r="A16" s="87"/>
      <c r="B16" s="87"/>
      <c r="C16" s="87"/>
      <c r="D16" s="87"/>
      <c r="E16" s="87"/>
    </row>
    <row r="17" spans="1:5" ht="12.75">
      <c r="A17" s="87"/>
      <c r="B17" s="87"/>
      <c r="C17" s="87"/>
      <c r="D17" s="87"/>
      <c r="E17" s="87"/>
    </row>
    <row r="18" spans="1:5" ht="12.75">
      <c r="A18" s="87"/>
      <c r="B18" s="87"/>
      <c r="C18" s="87"/>
      <c r="D18" s="87"/>
      <c r="E18" s="87"/>
    </row>
    <row r="19" spans="1:5" ht="12.75">
      <c r="A19" s="87"/>
      <c r="B19" s="87"/>
      <c r="C19" s="87"/>
      <c r="D19" s="87"/>
      <c r="E19" s="87"/>
    </row>
    <row r="20" spans="1:5" ht="12.75">
      <c r="A20" s="87"/>
      <c r="B20" s="87"/>
      <c r="C20" s="87"/>
      <c r="D20" s="87"/>
      <c r="E20" s="87"/>
    </row>
    <row r="21" spans="1:5" ht="12.75">
      <c r="A21" s="87"/>
      <c r="B21" s="87"/>
      <c r="C21" s="87"/>
      <c r="D21" s="87"/>
      <c r="E21" s="87"/>
    </row>
    <row r="22" spans="1:5" ht="12.75">
      <c r="A22" s="87"/>
      <c r="B22" s="87"/>
      <c r="C22" s="87"/>
      <c r="D22" s="87"/>
      <c r="E22" s="87"/>
    </row>
    <row r="23" spans="1:5" ht="12.75">
      <c r="A23" s="87"/>
      <c r="B23" s="87"/>
      <c r="C23" s="87"/>
      <c r="D23" s="87"/>
      <c r="E23" s="87"/>
    </row>
    <row r="24" spans="1:5" ht="12.75">
      <c r="A24" s="87"/>
      <c r="B24" s="87"/>
      <c r="C24" s="87"/>
      <c r="D24" s="87"/>
      <c r="E24" s="87"/>
    </row>
    <row r="25" spans="1:5" ht="12.75">
      <c r="A25" s="87"/>
      <c r="B25" s="87"/>
      <c r="C25" s="87"/>
      <c r="D25" s="87"/>
      <c r="E25" s="87"/>
    </row>
    <row r="26" spans="1:5" ht="12.75">
      <c r="A26" s="87"/>
      <c r="B26" s="87"/>
      <c r="C26" s="87"/>
      <c r="D26" s="87"/>
      <c r="E26" s="87"/>
    </row>
    <row r="27" spans="1:5" ht="12.75">
      <c r="A27" s="87"/>
      <c r="B27" s="87"/>
      <c r="C27" s="87"/>
      <c r="D27" s="87"/>
      <c r="E27" s="87"/>
    </row>
    <row r="28" spans="1:5" ht="12.75">
      <c r="A28" s="87"/>
      <c r="B28" s="87"/>
      <c r="C28" s="87"/>
      <c r="D28" s="87"/>
      <c r="E28" s="87"/>
    </row>
    <row r="29" spans="1:5" ht="12.75">
      <c r="A29" s="87"/>
      <c r="B29" s="87"/>
      <c r="C29" s="87"/>
      <c r="D29" s="87"/>
      <c r="E29" s="87"/>
    </row>
    <row r="30" spans="1:5" ht="12.75">
      <c r="A30" s="87"/>
      <c r="B30" s="87"/>
      <c r="C30" s="87"/>
      <c r="D30" s="87"/>
      <c r="E30" s="87"/>
    </row>
    <row r="31" spans="1:5" ht="12.75">
      <c r="A31" s="87"/>
      <c r="B31" s="87"/>
      <c r="C31" s="87"/>
      <c r="D31" s="87"/>
      <c r="E31" s="87"/>
    </row>
    <row r="32" spans="1:5" ht="12.75">
      <c r="A32" s="87"/>
      <c r="B32" s="87"/>
      <c r="C32" s="87"/>
      <c r="D32" s="87"/>
      <c r="E32" s="87"/>
    </row>
    <row r="33" spans="1:5" ht="12.75">
      <c r="A33" s="87"/>
      <c r="B33" s="87"/>
      <c r="C33" s="87"/>
      <c r="D33" s="87"/>
      <c r="E33" s="87"/>
    </row>
    <row r="34" spans="1:5" ht="12.75">
      <c r="A34" s="87"/>
      <c r="B34" s="87"/>
      <c r="C34" s="87"/>
      <c r="D34" s="87"/>
      <c r="E34" s="87"/>
    </row>
    <row r="35" spans="1:5" ht="12.75">
      <c r="A35" s="87"/>
      <c r="B35" s="87"/>
      <c r="C35" s="87"/>
      <c r="D35" s="87"/>
      <c r="E35" s="87"/>
    </row>
    <row r="36" spans="1:5" ht="12.75">
      <c r="A36" s="87"/>
      <c r="B36" s="87"/>
      <c r="C36" s="87"/>
      <c r="D36" s="87"/>
      <c r="E36" s="87"/>
    </row>
    <row r="37" spans="1:5" ht="12.75">
      <c r="A37" s="87"/>
      <c r="B37" s="87"/>
      <c r="C37" s="87"/>
      <c r="D37" s="87"/>
      <c r="E37" s="87"/>
    </row>
    <row r="38" spans="1:5" ht="12.75">
      <c r="A38" s="87"/>
      <c r="B38" s="87"/>
      <c r="C38" s="87"/>
      <c r="D38" s="87"/>
      <c r="E38" s="87"/>
    </row>
    <row r="39" spans="1:5" ht="12.75">
      <c r="A39" s="87"/>
      <c r="B39" s="87"/>
      <c r="C39" s="87"/>
      <c r="D39" s="87"/>
      <c r="E39" s="87"/>
    </row>
    <row r="40" spans="1:5" ht="12.75">
      <c r="A40" s="87"/>
      <c r="B40" s="87"/>
      <c r="C40" s="87"/>
      <c r="D40" s="87"/>
      <c r="E40" s="87"/>
    </row>
    <row r="41" spans="1:5" ht="12.75">
      <c r="A41" s="87"/>
      <c r="B41" s="87"/>
      <c r="C41" s="87"/>
      <c r="D41" s="87"/>
      <c r="E41" s="87"/>
    </row>
    <row r="42" spans="1:5" ht="12.75">
      <c r="A42" s="87"/>
      <c r="B42" s="87"/>
      <c r="C42" s="87"/>
      <c r="D42" s="87"/>
      <c r="E42" s="87"/>
    </row>
    <row r="43" spans="1:5" ht="12.75">
      <c r="A43" s="87"/>
      <c r="B43" s="87"/>
      <c r="C43" s="87"/>
      <c r="D43" s="87"/>
      <c r="E43" s="87"/>
    </row>
    <row r="44" spans="1:5" ht="12.75">
      <c r="A44" s="87"/>
      <c r="B44" s="87"/>
      <c r="C44" s="87"/>
      <c r="D44" s="87"/>
      <c r="E44" s="87"/>
    </row>
    <row r="45" spans="1:5" ht="12.75">
      <c r="A45" s="87"/>
      <c r="B45" s="87"/>
      <c r="C45" s="87"/>
      <c r="D45" s="87"/>
      <c r="E45" s="87"/>
    </row>
    <row r="46" spans="1:5" ht="12.75">
      <c r="A46" s="87"/>
      <c r="B46" s="87"/>
      <c r="C46" s="87"/>
      <c r="D46" s="87"/>
      <c r="E46" s="87"/>
    </row>
    <row r="47" spans="1:5" ht="12.75">
      <c r="A47" s="87"/>
      <c r="B47" s="87"/>
      <c r="C47" s="87"/>
      <c r="D47" s="87"/>
      <c r="E47" s="87"/>
    </row>
    <row r="48" spans="1:5" ht="12.75">
      <c r="A48" s="87"/>
      <c r="B48" s="87"/>
      <c r="C48" s="87"/>
      <c r="D48" s="87"/>
      <c r="E48" s="87"/>
    </row>
    <row r="49" spans="1:5" ht="12.75">
      <c r="A49" s="87"/>
      <c r="B49" s="87"/>
      <c r="C49" s="87"/>
      <c r="D49" s="87"/>
      <c r="E49" s="87"/>
    </row>
    <row r="50" spans="1:5" ht="12.75">
      <c r="A50" s="87"/>
      <c r="B50" s="87"/>
      <c r="C50" s="87"/>
      <c r="D50" s="87"/>
      <c r="E50" s="87"/>
    </row>
    <row r="51" spans="1:5" ht="12.75">
      <c r="A51" s="87"/>
      <c r="B51" s="87"/>
      <c r="C51" s="87"/>
      <c r="D51" s="87"/>
      <c r="E51" s="87"/>
    </row>
    <row r="52" spans="1:5" ht="12.75">
      <c r="A52" s="87"/>
      <c r="B52" s="87"/>
      <c r="C52" s="87"/>
      <c r="D52" s="87"/>
      <c r="E52" s="87"/>
    </row>
    <row r="53" spans="1:5" ht="12.75">
      <c r="A53" s="87"/>
      <c r="B53" s="87"/>
      <c r="C53" s="87"/>
      <c r="D53" s="87"/>
      <c r="E53" s="87"/>
    </row>
    <row r="54" spans="1:5" ht="12.75">
      <c r="A54" s="87"/>
      <c r="B54" s="87"/>
      <c r="C54" s="87"/>
      <c r="D54" s="87"/>
      <c r="E54" s="87"/>
    </row>
    <row r="55" spans="1:5" ht="12.75">
      <c r="A55" s="87"/>
      <c r="B55" s="87"/>
      <c r="C55" s="87"/>
      <c r="D55" s="87"/>
      <c r="E55" s="87"/>
    </row>
    <row r="56" spans="1:5" ht="12.75">
      <c r="A56" s="87"/>
      <c r="B56" s="87"/>
      <c r="C56" s="87"/>
      <c r="D56" s="87"/>
      <c r="E56" s="87"/>
    </row>
    <row r="57" spans="1:5" ht="12.75">
      <c r="A57" s="87"/>
      <c r="B57" s="87"/>
      <c r="C57" s="87"/>
      <c r="D57" s="87"/>
      <c r="E57" s="87"/>
    </row>
    <row r="58" spans="1:5" ht="12.75">
      <c r="A58" s="87"/>
      <c r="B58" s="87"/>
      <c r="C58" s="87"/>
      <c r="D58" s="87"/>
      <c r="E58" s="87"/>
    </row>
    <row r="59" spans="1:5" ht="12.75">
      <c r="A59" s="87"/>
      <c r="B59" s="87"/>
      <c r="C59" s="87"/>
      <c r="D59" s="87"/>
      <c r="E59" s="87"/>
    </row>
    <row r="60" spans="1:5" ht="12.75">
      <c r="A60" s="87"/>
      <c r="B60" s="87"/>
      <c r="C60" s="87"/>
      <c r="D60" s="87"/>
      <c r="E60" s="87"/>
    </row>
    <row r="61" spans="1:5" ht="12.75">
      <c r="A61" s="87"/>
      <c r="B61" s="87"/>
      <c r="C61" s="87"/>
      <c r="D61" s="87"/>
      <c r="E61" s="87"/>
    </row>
    <row r="62" spans="1:5" ht="12.75">
      <c r="A62" s="87"/>
      <c r="B62" s="87"/>
      <c r="C62" s="87"/>
      <c r="D62" s="87"/>
      <c r="E62" s="87"/>
    </row>
    <row r="63" spans="1:5" ht="12.75">
      <c r="A63" s="87"/>
      <c r="B63" s="87"/>
      <c r="C63" s="87"/>
      <c r="D63" s="87"/>
      <c r="E63" s="87"/>
    </row>
    <row r="64" spans="1:5" ht="12.75">
      <c r="A64" s="87"/>
      <c r="B64" s="87"/>
      <c r="C64" s="87"/>
      <c r="D64" s="87"/>
      <c r="E64" s="87"/>
    </row>
    <row r="65" spans="1:5" ht="12.75">
      <c r="A65" s="87"/>
      <c r="B65" s="87"/>
      <c r="C65" s="87"/>
      <c r="D65" s="87"/>
      <c r="E65" s="87"/>
    </row>
    <row r="66" spans="1:5" ht="12.75">
      <c r="A66" s="87"/>
      <c r="B66" s="87"/>
      <c r="C66" s="87"/>
      <c r="D66" s="87"/>
      <c r="E66" s="87"/>
    </row>
    <row r="67" spans="1:5" ht="12.75">
      <c r="A67" s="87"/>
      <c r="B67" s="87"/>
      <c r="C67" s="87"/>
      <c r="D67" s="87"/>
      <c r="E67" s="87"/>
    </row>
    <row r="68" spans="1:5" ht="12.75">
      <c r="A68" s="87"/>
      <c r="B68" s="87"/>
      <c r="C68" s="87"/>
      <c r="D68" s="87"/>
      <c r="E68" s="87"/>
    </row>
    <row r="69" spans="1:5" ht="12.75">
      <c r="A69" s="87"/>
      <c r="B69" s="87"/>
      <c r="C69" s="87"/>
      <c r="D69" s="87"/>
      <c r="E69" s="87"/>
    </row>
    <row r="70" spans="1:5" ht="12.75">
      <c r="A70" s="87"/>
      <c r="B70" s="87"/>
      <c r="C70" s="87"/>
      <c r="D70" s="87"/>
      <c r="E70" s="87"/>
    </row>
    <row r="71" spans="1:5" ht="12.75">
      <c r="A71" s="87"/>
      <c r="B71" s="87"/>
      <c r="C71" s="87"/>
      <c r="D71" s="87"/>
      <c r="E71" s="87"/>
    </row>
    <row r="72" spans="1:5" ht="12.75">
      <c r="A72" s="87"/>
      <c r="B72" s="87"/>
      <c r="C72" s="87"/>
      <c r="D72" s="87"/>
      <c r="E72" s="87"/>
    </row>
    <row r="73" spans="1:5" ht="12.75">
      <c r="A73" s="87"/>
      <c r="B73" s="87"/>
      <c r="C73" s="87"/>
      <c r="D73" s="87"/>
      <c r="E73" s="87"/>
    </row>
    <row r="74" spans="1:5" ht="12.75">
      <c r="A74" s="87"/>
      <c r="B74" s="87"/>
      <c r="C74" s="87"/>
      <c r="D74" s="87"/>
      <c r="E74" s="87"/>
    </row>
    <row r="75" spans="1:5" ht="12.75">
      <c r="A75" s="87"/>
      <c r="B75" s="87"/>
      <c r="C75" s="87"/>
      <c r="D75" s="87"/>
      <c r="E75" s="87"/>
    </row>
    <row r="76" spans="1:5" ht="12.75">
      <c r="A76" s="87"/>
      <c r="B76" s="87"/>
      <c r="C76" s="87"/>
      <c r="D76" s="87"/>
      <c r="E76" s="87"/>
    </row>
    <row r="77" spans="1:5" ht="12.75">
      <c r="A77" s="87"/>
      <c r="B77" s="87"/>
      <c r="C77" s="87"/>
      <c r="D77" s="87"/>
      <c r="E77" s="87"/>
    </row>
    <row r="78" spans="1:5" ht="12.75">
      <c r="A78" s="87"/>
      <c r="B78" s="87"/>
      <c r="C78" s="87"/>
      <c r="D78" s="87"/>
      <c r="E78" s="87"/>
    </row>
    <row r="79" spans="1:5" ht="12.75">
      <c r="A79" s="87"/>
      <c r="B79" s="87"/>
      <c r="C79" s="87"/>
      <c r="D79" s="87"/>
      <c r="E79" s="87"/>
    </row>
    <row r="80" spans="1:5" ht="12.75">
      <c r="A80" s="87"/>
      <c r="B80" s="87"/>
      <c r="C80" s="87"/>
      <c r="D80" s="87"/>
      <c r="E80" s="87"/>
    </row>
    <row r="81" spans="1:5" ht="12.75">
      <c r="A81" s="87"/>
      <c r="B81" s="87"/>
      <c r="C81" s="87"/>
      <c r="D81" s="87"/>
      <c r="E81" s="87"/>
    </row>
    <row r="82" spans="1:5" ht="12.75">
      <c r="A82" s="87"/>
      <c r="B82" s="87"/>
      <c r="C82" s="87"/>
      <c r="D82" s="87"/>
      <c r="E82" s="87"/>
    </row>
    <row r="83" spans="1:5" ht="12.75">
      <c r="A83" s="87"/>
      <c r="B83" s="87"/>
      <c r="C83" s="87"/>
      <c r="D83" s="87"/>
      <c r="E83" s="87"/>
    </row>
    <row r="84" spans="1:5" ht="12.75">
      <c r="A84" s="87"/>
      <c r="B84" s="87"/>
      <c r="C84" s="87"/>
      <c r="D84" s="87"/>
      <c r="E84" s="87"/>
    </row>
    <row r="85" spans="1:5" ht="12.75">
      <c r="A85" s="87"/>
      <c r="B85" s="87"/>
      <c r="C85" s="87"/>
      <c r="D85" s="87"/>
      <c r="E85" s="87"/>
    </row>
    <row r="86" spans="1:5" ht="12.75">
      <c r="A86" s="87"/>
      <c r="B86" s="87"/>
      <c r="C86" s="87"/>
      <c r="D86" s="87"/>
      <c r="E86" s="87"/>
    </row>
    <row r="87" spans="1:5" ht="12.75">
      <c r="A87" s="87"/>
      <c r="B87" s="87"/>
      <c r="C87" s="87"/>
      <c r="D87" s="87"/>
      <c r="E87" s="87"/>
    </row>
    <row r="88" spans="1:5" ht="12.75">
      <c r="A88" s="87"/>
      <c r="B88" s="87"/>
      <c r="C88" s="87"/>
      <c r="D88" s="87"/>
      <c r="E88" s="87"/>
    </row>
    <row r="89" spans="1:5" ht="12.75">
      <c r="A89" s="87"/>
      <c r="B89" s="87"/>
      <c r="C89" s="87"/>
      <c r="D89" s="87"/>
      <c r="E89" s="87"/>
    </row>
    <row r="90" spans="1:5" ht="12.75">
      <c r="A90" s="87"/>
      <c r="B90" s="87"/>
      <c r="C90" s="87"/>
      <c r="D90" s="87"/>
      <c r="E90" s="87"/>
    </row>
    <row r="91" spans="1:5" ht="12.75">
      <c r="A91" s="87"/>
      <c r="B91" s="87"/>
      <c r="C91" s="87"/>
      <c r="D91" s="87"/>
      <c r="E91" s="87"/>
    </row>
    <row r="92" spans="1:5" ht="12.75">
      <c r="A92" s="87"/>
      <c r="B92" s="87"/>
      <c r="C92" s="87"/>
      <c r="D92" s="87"/>
      <c r="E92" s="87"/>
    </row>
    <row r="93" spans="1:5" ht="12.75">
      <c r="A93" s="87"/>
      <c r="B93" s="87"/>
      <c r="C93" s="87"/>
      <c r="D93" s="87"/>
      <c r="E93" s="87"/>
    </row>
  </sheetData>
  <sheetProtection password="ED2E" sheet="1" objects="1" scenarios="1" formatCells="0"/>
  <mergeCells count="8">
    <mergeCell ref="A15:E15"/>
    <mergeCell ref="A14:E14"/>
    <mergeCell ref="A1:B1"/>
    <mergeCell ref="A9:E9"/>
    <mergeCell ref="A10:E10"/>
    <mergeCell ref="A13:E13"/>
    <mergeCell ref="A11:E11"/>
    <mergeCell ref="A12:E12"/>
  </mergeCells>
  <printOptions/>
  <pageMargins left="1.3779527559055118" right="0.7874015748031497" top="0.7874015748031497" bottom="0.7874015748031497" header="0" footer="0"/>
  <pageSetup blackAndWhite="1" horizontalDpi="600" verticalDpi="600" orientation="portrait" paperSize="9" r:id="rId3"/>
  <headerFooter alignWithMargins="0">
    <oddHeader>&amp;LPoročilo o obratovalnem monitoringu odpadnih vod</oddHeader>
    <oddFooter>&amp;L&amp;F&amp;CStran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URSVN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Obrazci za elektronsko oddajo, verzija 00_08</dc:title>
  <dc:subject>Poročilo o obrat. monitoringu za čistilne naprave do 12 meritev letno</dc:subject>
  <dc:creator>Mario Zec</dc:creator>
  <cp:keywords/>
  <dc:description/>
  <cp:lastModifiedBy>DrugovicU</cp:lastModifiedBy>
  <cp:lastPrinted>2015-11-04T13:09:41Z</cp:lastPrinted>
  <dcterms:created xsi:type="dcterms:W3CDTF">2000-12-01T12:45:23Z</dcterms:created>
  <dcterms:modified xsi:type="dcterms:W3CDTF">2016-03-24T12:58:52Z</dcterms:modified>
  <cp:category/>
  <cp:version/>
  <cp:contentType/>
  <cp:contentStatus/>
</cp:coreProperties>
</file>