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01" activeTab="12"/>
  </bookViews>
  <sheets>
    <sheet name="Prvi_list" sheetId="1" r:id="rId1"/>
    <sheet name="Drugi_list" sheetId="2" r:id="rId2"/>
    <sheet name="Poročilo_1" sheetId="3" r:id="rId3"/>
    <sheet name="Poročilo_2" sheetId="4" r:id="rId4"/>
    <sheet name="Poročilo_3" sheetId="5" r:id="rId5"/>
    <sheet name="Poročilo_4" sheetId="6" r:id="rId6"/>
    <sheet name="Poročilo_5" sheetId="7" r:id="rId7"/>
    <sheet name="Poročilo_6" sheetId="8" r:id="rId8"/>
    <sheet name="Poročilo_7" sheetId="9" r:id="rId9"/>
    <sheet name="Parametri" sheetId="10" r:id="rId10"/>
    <sheet name="Priloge" sheetId="11" r:id="rId11"/>
    <sheet name="Aglomeracije" sheetId="12" r:id="rId12"/>
    <sheet name="Trajne meritve" sheetId="13" r:id="rId13"/>
    <sheet name="Pooblastilo" sheetId="14" r:id="rId14"/>
    <sheet name="KČN" sheetId="15" r:id="rId15"/>
    <sheet name="Izvajalci_JS" sheetId="16" r:id="rId16"/>
  </sheets>
  <externalReferences>
    <externalReference r:id="rId19"/>
    <externalReference r:id="rId20"/>
    <externalReference r:id="rId21"/>
    <externalReference r:id="rId22"/>
  </externalReferences>
  <definedNames>
    <definedName name="_xlfn.IFERROR" hidden="1">#NAME?</definedName>
    <definedName name="Aglomeracije">'[4]Parametri'!#REF!</definedName>
    <definedName name="KČN" localSheetId="14">'KČN'!$A$37:$A$163</definedName>
    <definedName name="KČN">#REF!</definedName>
    <definedName name="Parametri" localSheetId="11">#REF!</definedName>
    <definedName name="Parametri" localSheetId="15">'[1]Parametri'!#REF!</definedName>
    <definedName name="Parametri" localSheetId="14">'[1]Parametri'!#REF!</definedName>
    <definedName name="Parametri">'Parametri'!#REF!</definedName>
    <definedName name="_xlnm.Print_Area" localSheetId="11">'Aglomeracije'!#REF!</definedName>
    <definedName name="_xlnm.Print_Area" localSheetId="1">'Drugi_list'!$A$1:$B$26</definedName>
    <definedName name="_xlnm.Print_Area" localSheetId="15">'Izvajalci_JS'!$A$1:$D$103</definedName>
    <definedName name="_xlnm.Print_Area" localSheetId="2">'Poročilo_1'!$A$1:$B$60</definedName>
    <definedName name="_xlnm.Print_Area" localSheetId="3">'Poročilo_2'!$A$1:$A$31</definedName>
    <definedName name="_xlnm.Print_Area" localSheetId="4">'Poročilo_3'!$A$1:$B$71</definedName>
    <definedName name="_xlnm.Print_Area" localSheetId="5">'Poročilo_4'!$A$1:$A$27</definedName>
    <definedName name="_xlnm.Print_Area" localSheetId="6">'Poročilo_5'!$A$2:$G$16</definedName>
    <definedName name="_xlnm.Print_Area" localSheetId="7">'Poročilo_6'!$A$2:$U$44</definedName>
    <definedName name="_xlnm.Print_Area" localSheetId="8">'Poročilo_7'!$A$2:$E$15</definedName>
    <definedName name="_xlnm.Print_Area" localSheetId="10">'Priloge'!$A$1:$B$31</definedName>
    <definedName name="_xlnm.Print_Area" localSheetId="0">'Prvi_list'!$A$2:$A$34</definedName>
    <definedName name="test" localSheetId="11">'[4]Parametri'!#REF!</definedName>
    <definedName name="test">'[2]Parametri'!#REF!</definedName>
    <definedName name="Uredbe">#REF!</definedName>
    <definedName name="wrn.letno." localSheetId="3" hidden="1">{#N/A,#N/A,TRUE,"Prvi_list";#N/A,#N/A,TRUE,"Drugi_list";#N/A,#N/A,TRUE,"Poročilo_1";#N/A,#N/A,TRUE,"Poročilo_2";#N/A,#N/A,TRUE,"Poročilo_3";#N/A,#N/A,TRUE,"Poročilo_4";#N/A,#N/A,TRUE,"Poročilo_5";#N/A,#N/A,TRUE,"Poročilo_6";#N/A,#N/A,TRUE,"1";#N/A,#N/A,TRUE,"2";#N/A,#N/A,TRUE,"3";#N/A,#N/A,TRUE,"4";#N/A,#N/A,TRUE,"5";#N/A,#N/A,TRUE,"6";#N/A,#N/A,TRUE,"Poročilo_8";#N/A,#N/A,TRUE,"Poročilo_9";#N/A,#N/A,TRUE,"Priloge"}</definedName>
    <definedName name="wrn.letno_cistilne." localSheetId="11" hidden="1">{#N/A,#N/A,TRUE,"Prvi_list";#N/A,#N/A,TRUE,"Drugi_list";#N/A,#N/A,TRUE,"Poročilo_1";#N/A,#N/A,TRUE,"Poročilo_2";#N/A,#N/A,TRUE,"Poročilo_3";#N/A,#N/A,TRUE,"Poročilo_4";#N/A,#N/A,TRUE,"Poročilo_5";#N/A,#N/A,TRUE,"Poročilo_6";#N/A,#N/A,TRUE,"Poročilo_7";#N/A,#N/A,TRUE,"Priloge"}</definedName>
    <definedName name="wrn.letno_cistilne." localSheetId="14" hidden="1">{#N/A,#N/A,TRUE,"Prvi_list";#N/A,#N/A,TRUE,"Drugi_list";#N/A,#N/A,TRUE,"Poročilo_1";#N/A,#N/A,TRUE,"Poročilo_2";#N/A,#N/A,TRUE,"Poročilo_3";#N/A,#N/A,TRUE,"Poročilo_4";#N/A,#N/A,TRUE,"Poročilo_5";#N/A,#N/A,TRUE,"Poročilo_6";#N/A,#N/A,TRUE,"Poročilo_7";#N/A,#N/A,TRUE,"Priloge"}</definedName>
    <definedName name="wrn.letno_cistilne." hidden="1">{#N/A,#N/A,TRUE,"Prvi_list";#N/A,#N/A,TRUE,"Drugi_list";#N/A,#N/A,TRUE,"Poročilo_1";#N/A,#N/A,TRUE,"Poročilo_2";#N/A,#N/A,TRUE,"Poročilo_3";#N/A,#N/A,TRUE,"Poročilo_4";#N/A,#N/A,TRUE,"Poročilo_5";#N/A,#N/A,TRUE,"Poročilo_6";#N/A,#N/A,TRUE,"Poročilo_7";#N/A,#N/A,TRUE,"Priloge"}</definedName>
    <definedName name="wrn.Porocilo._.1._.iztok." localSheetId="11" hidden="1">{#N/A,#N/A,TRUE,"Prvi_list";#N/A,#N/A,TRUE,"Drugi_list";#N/A,#N/A,TRUE,"Poročilo_1";#N/A,#N/A,TRUE,"Poročilo_7";#N/A,#N/A,TRUE,"Poročilo_2";#N/A,#N/A,TRUE,"Poročilo_3";#N/A,#N/A,TRUE,"Poročilo_4";#N/A,#N/A,TRUE,"Poročilo_5";#N/A,#N/A,TRUE,"Poročilo_6";#N/A,#N/A,TRUE,"1";#N/A,#N/A,TRUE,"Poročilo_8";#N/A,#N/A,TRUE,"Poročilo_9";#N/A,#N/A,TRUE,"Priloge"}</definedName>
    <definedName name="wrn.Porocilo._.1._.iztok." localSheetId="15" hidden="1">{#N/A,#N/A,TRUE,"Prvi_list";#N/A,#N/A,TRUE,"Drugi_list";#N/A,#N/A,TRUE,"Poročilo_1";#N/A,#N/A,TRUE,"Poročilo_7";#N/A,#N/A,TRUE,"Poročilo_2";#N/A,#N/A,TRUE,"Poročilo_3";#N/A,#N/A,TRUE,"Poročilo_4";#N/A,#N/A,TRUE,"Poročilo_5";#N/A,#N/A,TRUE,"Poročilo_6";#N/A,#N/A,TRUE,"1";#N/A,#N/A,TRUE,"Poročilo_8";#N/A,#N/A,TRUE,"Poročilo_9";#N/A,#N/A,TRUE,"Priloge"}</definedName>
    <definedName name="wrn.Porocilo._.1._.iztok." localSheetId="14" hidden="1">{#N/A,#N/A,TRUE,"Prvi_list";#N/A,#N/A,TRUE,"Drugi_list";#N/A,#N/A,TRUE,"Poročilo_1";#N/A,#N/A,TRUE,"Poročilo_7";#N/A,#N/A,TRUE,"Poročilo_2";#N/A,#N/A,TRUE,"Poročilo_3";#N/A,#N/A,TRUE,"Poročilo_4";#N/A,#N/A,TRUE,"Poročilo_5";#N/A,#N/A,TRUE,"Poročilo_6";#N/A,#N/A,TRUE,"1";#N/A,#N/A,TRUE,"Poročilo_8";#N/A,#N/A,TRUE,"Poročilo_9";#N/A,#N/A,TRUE,"Priloge"}</definedName>
    <definedName name="wrn.Porocilo._.1._.iztok." hidden="1">{#N/A,#N/A,TRUE,"Prvi_list";#N/A,#N/A,TRUE,"Drugi_list";#N/A,#N/A,TRUE,"Poročilo_1";#N/A,#N/A,TRUE,"Poročilo_7";#N/A,#N/A,TRUE,"Poročilo_2";#N/A,#N/A,TRUE,"Poročilo_3";#N/A,#N/A,TRUE,"Poročilo_4";#N/A,#N/A,TRUE,"Poročilo_5";#N/A,#N/A,TRUE,"Poročilo_6";#N/A,#N/A,TRUE,"1";#N/A,#N/A,TRUE,"Poročilo_8";#N/A,#N/A,TRUE,"Poročilo_9";#N/A,#N/A,TRUE,"Priloge"}</definedName>
    <definedName name="wrn.Porocilo._.2._.iztoka." localSheetId="11" hidden="1">{#N/A,#N/A,TRUE,"Prvi_list";#N/A,#N/A,TRUE,"Drugi_list";#N/A,#N/A,TRUE,"Poročilo_1";#N/A,#N/A,TRUE,"Poročilo_7";#N/A,#N/A,TRUE,"Poročilo_2";#N/A,#N/A,TRUE,"Poročilo_3";#N/A,#N/A,TRUE,"Poročilo_4";#N/A,#N/A,TRUE,"Poročilo_5";#N/A,#N/A,TRUE,"Poročilo_6";#N/A,#N/A,TRUE,"1";#N/A,#N/A,TRUE,"2";#N/A,#N/A,TRUE,"Poročilo_8";#N/A,#N/A,TRUE,"Poročilo_9";#N/A,#N/A,TRUE,"Priloge"}</definedName>
    <definedName name="wrn.Porocilo._.2._.iztoka." localSheetId="15" hidden="1">{#N/A,#N/A,TRUE,"Prvi_list";#N/A,#N/A,TRUE,"Drugi_list";#N/A,#N/A,TRUE,"Poročilo_1";#N/A,#N/A,TRUE,"Poročilo_7";#N/A,#N/A,TRUE,"Poročilo_2";#N/A,#N/A,TRUE,"Poročilo_3";#N/A,#N/A,TRUE,"Poročilo_4";#N/A,#N/A,TRUE,"Poročilo_5";#N/A,#N/A,TRUE,"Poročilo_6";#N/A,#N/A,TRUE,"1";#N/A,#N/A,TRUE,"2";#N/A,#N/A,TRUE,"Poročilo_8";#N/A,#N/A,TRUE,"Poročilo_9";#N/A,#N/A,TRUE,"Priloge"}</definedName>
    <definedName name="wrn.Porocilo._.2._.iztoka." localSheetId="14" hidden="1">{#N/A,#N/A,TRUE,"Prvi_list";#N/A,#N/A,TRUE,"Drugi_list";#N/A,#N/A,TRUE,"Poročilo_1";#N/A,#N/A,TRUE,"Poročilo_7";#N/A,#N/A,TRUE,"Poročilo_2";#N/A,#N/A,TRUE,"Poročilo_3";#N/A,#N/A,TRUE,"Poročilo_4";#N/A,#N/A,TRUE,"Poročilo_5";#N/A,#N/A,TRUE,"Poročilo_6";#N/A,#N/A,TRUE,"1";#N/A,#N/A,TRUE,"2";#N/A,#N/A,TRUE,"Poročilo_8";#N/A,#N/A,TRUE,"Poročilo_9";#N/A,#N/A,TRUE,"Priloge"}</definedName>
    <definedName name="wrn.Porocilo._.2._.iztoka." hidden="1">{#N/A,#N/A,TRUE,"Prvi_list";#N/A,#N/A,TRUE,"Drugi_list";#N/A,#N/A,TRUE,"Poročilo_1";#N/A,#N/A,TRUE,"Poročilo_7";#N/A,#N/A,TRUE,"Poročilo_2";#N/A,#N/A,TRUE,"Poročilo_3";#N/A,#N/A,TRUE,"Poročilo_4";#N/A,#N/A,TRUE,"Poročilo_5";#N/A,#N/A,TRUE,"Poročilo_6";#N/A,#N/A,TRUE,"1";#N/A,#N/A,TRUE,"2";#N/A,#N/A,TRUE,"Poročilo_8";#N/A,#N/A,TRUE,"Poročilo_9";#N/A,#N/A,TRUE,"Priloge"}</definedName>
    <definedName name="wrn.Porocilo._.3._.iztoki." localSheetId="11" hidden="1">{#N/A,#N/A,TRUE,"Prvi_list";#N/A,#N/A,TRUE,"Drugi_list";#N/A,#N/A,TRUE,"Poročilo_1";#N/A,#N/A,TRUE,"Poročilo_7";#N/A,#N/A,TRUE,"Poročilo_2";#N/A,#N/A,TRUE,"Poročilo_3";#N/A,#N/A,TRUE,"Poročilo_4";#N/A,#N/A,TRUE,"Poročilo_5";#N/A,#N/A,TRUE,"Poročilo_6";#N/A,#N/A,TRUE,"1";#N/A,#N/A,TRUE,"2";#N/A,#N/A,TRUE,"3";#N/A,#N/A,TRUE,"Poročilo_8";#N/A,#N/A,TRUE,"Poročilo_9";#N/A,#N/A,TRUE,"Priloge"}</definedName>
    <definedName name="wrn.Porocilo._.3._.iztoki." localSheetId="15" hidden="1">{#N/A,#N/A,TRUE,"Prvi_list";#N/A,#N/A,TRUE,"Drugi_list";#N/A,#N/A,TRUE,"Poročilo_1";#N/A,#N/A,TRUE,"Poročilo_7";#N/A,#N/A,TRUE,"Poročilo_2";#N/A,#N/A,TRUE,"Poročilo_3";#N/A,#N/A,TRUE,"Poročilo_4";#N/A,#N/A,TRUE,"Poročilo_5";#N/A,#N/A,TRUE,"Poročilo_6";#N/A,#N/A,TRUE,"1";#N/A,#N/A,TRUE,"2";#N/A,#N/A,TRUE,"3";#N/A,#N/A,TRUE,"Poročilo_8";#N/A,#N/A,TRUE,"Poročilo_9";#N/A,#N/A,TRUE,"Priloge"}</definedName>
    <definedName name="wrn.Porocilo._.3._.iztoki." localSheetId="14" hidden="1">{#N/A,#N/A,TRUE,"Prvi_list";#N/A,#N/A,TRUE,"Drugi_list";#N/A,#N/A,TRUE,"Poročilo_1";#N/A,#N/A,TRUE,"Poročilo_7";#N/A,#N/A,TRUE,"Poročilo_2";#N/A,#N/A,TRUE,"Poročilo_3";#N/A,#N/A,TRUE,"Poročilo_4";#N/A,#N/A,TRUE,"Poročilo_5";#N/A,#N/A,TRUE,"Poročilo_6";#N/A,#N/A,TRUE,"1";#N/A,#N/A,TRUE,"2";#N/A,#N/A,TRUE,"3";#N/A,#N/A,TRUE,"Poročilo_8";#N/A,#N/A,TRUE,"Poročilo_9";#N/A,#N/A,TRUE,"Priloge"}</definedName>
    <definedName name="wrn.Porocilo._.3._.iztoki." hidden="1">{#N/A,#N/A,TRUE,"Prvi_list";#N/A,#N/A,TRUE,"Drugi_list";#N/A,#N/A,TRUE,"Poročilo_1";#N/A,#N/A,TRUE,"Poročilo_7";#N/A,#N/A,TRUE,"Poročilo_2";#N/A,#N/A,TRUE,"Poročilo_3";#N/A,#N/A,TRUE,"Poročilo_4";#N/A,#N/A,TRUE,"Poročilo_5";#N/A,#N/A,TRUE,"Poročilo_6";#N/A,#N/A,TRUE,"1";#N/A,#N/A,TRUE,"2";#N/A,#N/A,TRUE,"3";#N/A,#N/A,TRUE,"Poročilo_8";#N/A,#N/A,TRUE,"Poročilo_9";#N/A,#N/A,TRUE,"Priloge"}</definedName>
    <definedName name="wrn.Porocilo._.4._.iztoki." localSheetId="11" hidden="1">{#N/A,#N/A,TRUE,"Prvi_list";#N/A,#N/A,TRUE,"Drugi_list";#N/A,#N/A,TRUE,"Poročilo_1";#N/A,#N/A,TRUE,"Poročilo_7";#N/A,#N/A,TRUE,"Poročilo_2";#N/A,#N/A,TRUE,"Poročilo_3";#N/A,#N/A,TRUE,"Poročilo_4";#N/A,#N/A,TRUE,"Poročilo_5";#N/A,#N/A,TRUE,"Poročilo_6";#N/A,#N/A,TRUE,"1";#N/A,#N/A,TRUE,"2";#N/A,#N/A,TRUE,"3";#N/A,#N/A,TRUE,"4";#N/A,#N/A,TRUE,"Poročilo_8";#N/A,#N/A,TRUE,"Poročilo_9";#N/A,#N/A,TRUE,"Priloge"}</definedName>
    <definedName name="wrn.Porocilo._.4._.iztoki." localSheetId="15" hidden="1">{#N/A,#N/A,TRUE,"Prvi_list";#N/A,#N/A,TRUE,"Drugi_list";#N/A,#N/A,TRUE,"Poročilo_1";#N/A,#N/A,TRUE,"Poročilo_7";#N/A,#N/A,TRUE,"Poročilo_2";#N/A,#N/A,TRUE,"Poročilo_3";#N/A,#N/A,TRUE,"Poročilo_4";#N/A,#N/A,TRUE,"Poročilo_5";#N/A,#N/A,TRUE,"Poročilo_6";#N/A,#N/A,TRUE,"1";#N/A,#N/A,TRUE,"2";#N/A,#N/A,TRUE,"3";#N/A,#N/A,TRUE,"4";#N/A,#N/A,TRUE,"Poročilo_8";#N/A,#N/A,TRUE,"Poročilo_9";#N/A,#N/A,TRUE,"Priloge"}</definedName>
    <definedName name="wrn.Porocilo._.4._.iztoki." localSheetId="14" hidden="1">{#N/A,#N/A,TRUE,"Prvi_list";#N/A,#N/A,TRUE,"Drugi_list";#N/A,#N/A,TRUE,"Poročilo_1";#N/A,#N/A,TRUE,"Poročilo_7";#N/A,#N/A,TRUE,"Poročilo_2";#N/A,#N/A,TRUE,"Poročilo_3";#N/A,#N/A,TRUE,"Poročilo_4";#N/A,#N/A,TRUE,"Poročilo_5";#N/A,#N/A,TRUE,"Poročilo_6";#N/A,#N/A,TRUE,"1";#N/A,#N/A,TRUE,"2";#N/A,#N/A,TRUE,"3";#N/A,#N/A,TRUE,"4";#N/A,#N/A,TRUE,"Poročilo_8";#N/A,#N/A,TRUE,"Poročilo_9";#N/A,#N/A,TRUE,"Priloge"}</definedName>
    <definedName name="wrn.Porocilo._.4._.iztoki." hidden="1">{#N/A,#N/A,TRUE,"Prvi_list";#N/A,#N/A,TRUE,"Drugi_list";#N/A,#N/A,TRUE,"Poročilo_1";#N/A,#N/A,TRUE,"Poročilo_7";#N/A,#N/A,TRUE,"Poročilo_2";#N/A,#N/A,TRUE,"Poročilo_3";#N/A,#N/A,TRUE,"Poročilo_4";#N/A,#N/A,TRUE,"Poročilo_5";#N/A,#N/A,TRUE,"Poročilo_6";#N/A,#N/A,TRUE,"1";#N/A,#N/A,TRUE,"2";#N/A,#N/A,TRUE,"3";#N/A,#N/A,TRUE,"4";#N/A,#N/A,TRUE,"Poročilo_8";#N/A,#N/A,TRUE,"Poročilo_9";#N/A,#N/A,TRUE,"Priloge"}</definedName>
    <definedName name="wrn.Porocilo._.5._.iztokov." localSheetId="11" hidden="1">{#N/A,#N/A,TRUE,"Prvi_list";#N/A,#N/A,TRUE,"Drugi_list";#N/A,#N/A,TRUE,"Poročilo_1";#N/A,#N/A,TRUE,"Poročilo_7";#N/A,#N/A,TRUE,"Poročilo_2";#N/A,#N/A,TRUE,"Poročilo_3";#N/A,#N/A,TRUE,"Poročilo_4";#N/A,#N/A,TRUE,"Poročilo_5";#N/A,#N/A,TRUE,"Poročilo_6";#N/A,#N/A,TRUE,"1";#N/A,#N/A,TRUE,"2";#N/A,#N/A,TRUE,"3";#N/A,#N/A,TRUE,"4";#N/A,#N/A,TRUE,"5";#N/A,#N/A,TRUE,"Poročilo_8";#N/A,#N/A,TRUE,"Poročilo_9";#N/A,#N/A,TRUE,"Priloge"}</definedName>
    <definedName name="wrn.Porocilo._.5._.iztokov." localSheetId="15" hidden="1">{#N/A,#N/A,TRUE,"Prvi_list";#N/A,#N/A,TRUE,"Drugi_list";#N/A,#N/A,TRUE,"Poročilo_1";#N/A,#N/A,TRUE,"Poročilo_7";#N/A,#N/A,TRUE,"Poročilo_2";#N/A,#N/A,TRUE,"Poročilo_3";#N/A,#N/A,TRUE,"Poročilo_4";#N/A,#N/A,TRUE,"Poročilo_5";#N/A,#N/A,TRUE,"Poročilo_6";#N/A,#N/A,TRUE,"1";#N/A,#N/A,TRUE,"2";#N/A,#N/A,TRUE,"3";#N/A,#N/A,TRUE,"4";#N/A,#N/A,TRUE,"5";#N/A,#N/A,TRUE,"Poročilo_8";#N/A,#N/A,TRUE,"Poročilo_9";#N/A,#N/A,TRUE,"Priloge"}</definedName>
    <definedName name="wrn.Porocilo._.5._.iztokov." localSheetId="14" hidden="1">{#N/A,#N/A,TRUE,"Prvi_list";#N/A,#N/A,TRUE,"Drugi_list";#N/A,#N/A,TRUE,"Poročilo_1";#N/A,#N/A,TRUE,"Poročilo_7";#N/A,#N/A,TRUE,"Poročilo_2";#N/A,#N/A,TRUE,"Poročilo_3";#N/A,#N/A,TRUE,"Poročilo_4";#N/A,#N/A,TRUE,"Poročilo_5";#N/A,#N/A,TRUE,"Poročilo_6";#N/A,#N/A,TRUE,"1";#N/A,#N/A,TRUE,"2";#N/A,#N/A,TRUE,"3";#N/A,#N/A,TRUE,"4";#N/A,#N/A,TRUE,"5";#N/A,#N/A,TRUE,"Poročilo_8";#N/A,#N/A,TRUE,"Poročilo_9";#N/A,#N/A,TRUE,"Priloge"}</definedName>
    <definedName name="wrn.Porocilo._.5._.iztokov." hidden="1">{#N/A,#N/A,TRUE,"Prvi_list";#N/A,#N/A,TRUE,"Drugi_list";#N/A,#N/A,TRUE,"Poročilo_1";#N/A,#N/A,TRUE,"Poročilo_7";#N/A,#N/A,TRUE,"Poročilo_2";#N/A,#N/A,TRUE,"Poročilo_3";#N/A,#N/A,TRUE,"Poročilo_4";#N/A,#N/A,TRUE,"Poročilo_5";#N/A,#N/A,TRUE,"Poročilo_6";#N/A,#N/A,TRUE,"1";#N/A,#N/A,TRUE,"2";#N/A,#N/A,TRUE,"3";#N/A,#N/A,TRUE,"4";#N/A,#N/A,TRUE,"5";#N/A,#N/A,TRUE,"Poročilo_8";#N/A,#N/A,TRUE,"Poročilo_9";#N/A,#N/A,TRUE,"Priloge"}</definedName>
    <definedName name="wrn.Porocilo._.6._.iztokov." localSheetId="11" hidden="1">{#N/A,#N/A,TRUE,"Prvi_list";#N/A,#N/A,TRUE,"Drugi_list";#N/A,#N/A,TRUE,"Poročilo_1";#N/A,#N/A,TRUE,"Poročilo_7";#N/A,#N/A,TRUE,"Poročilo_2";#N/A,#N/A,TRUE,"Poročilo_3";#N/A,#N/A,TRUE,"Poročilo_4";#N/A,#N/A,TRUE,"Poročilo_5";#N/A,#N/A,TRUE,"Poročilo_6";#N/A,#N/A,TRUE,"1";#N/A,#N/A,TRUE,"2";#N/A,#N/A,TRUE,"3";#N/A,#N/A,TRUE,"4";#N/A,#N/A,TRUE,"5";#N/A,#N/A,TRUE,"6";#N/A,#N/A,TRUE,"Poročilo_8";#N/A,#N/A,TRUE,"Poročilo_9";#N/A,#N/A,TRUE,"Priloge"}</definedName>
    <definedName name="wrn.Porocilo._.6._.iztokov." localSheetId="15" hidden="1">{#N/A,#N/A,TRUE,"Prvi_list";#N/A,#N/A,TRUE,"Drugi_list";#N/A,#N/A,TRUE,"Poročilo_1";#N/A,#N/A,TRUE,"Poročilo_7";#N/A,#N/A,TRUE,"Poročilo_2";#N/A,#N/A,TRUE,"Poročilo_3";#N/A,#N/A,TRUE,"Poročilo_4";#N/A,#N/A,TRUE,"Poročilo_5";#N/A,#N/A,TRUE,"Poročilo_6";#N/A,#N/A,TRUE,"1";#N/A,#N/A,TRUE,"2";#N/A,#N/A,TRUE,"3";#N/A,#N/A,TRUE,"4";#N/A,#N/A,TRUE,"5";#N/A,#N/A,TRUE,"6";#N/A,#N/A,TRUE,"Poročilo_8";#N/A,#N/A,TRUE,"Poročilo_9";#N/A,#N/A,TRUE,"Priloge"}</definedName>
    <definedName name="wrn.Porocilo._.6._.iztokov." localSheetId="14" hidden="1">{#N/A,#N/A,TRUE,"Prvi_list";#N/A,#N/A,TRUE,"Drugi_list";#N/A,#N/A,TRUE,"Poročilo_1";#N/A,#N/A,TRUE,"Poročilo_7";#N/A,#N/A,TRUE,"Poročilo_2";#N/A,#N/A,TRUE,"Poročilo_3";#N/A,#N/A,TRUE,"Poročilo_4";#N/A,#N/A,TRUE,"Poročilo_5";#N/A,#N/A,TRUE,"Poročilo_6";#N/A,#N/A,TRUE,"1";#N/A,#N/A,TRUE,"2";#N/A,#N/A,TRUE,"3";#N/A,#N/A,TRUE,"4";#N/A,#N/A,TRUE,"5";#N/A,#N/A,TRUE,"6";#N/A,#N/A,TRUE,"Poročilo_8";#N/A,#N/A,TRUE,"Poročilo_9";#N/A,#N/A,TRUE,"Priloge"}</definedName>
    <definedName name="wrn.Porocilo._.6._.iztokov." hidden="1">{#N/A,#N/A,TRUE,"Prvi_list";#N/A,#N/A,TRUE,"Drugi_list";#N/A,#N/A,TRUE,"Poročilo_1";#N/A,#N/A,TRUE,"Poročilo_7";#N/A,#N/A,TRUE,"Poročilo_2";#N/A,#N/A,TRUE,"Poročilo_3";#N/A,#N/A,TRUE,"Poročilo_4";#N/A,#N/A,TRUE,"Poročilo_5";#N/A,#N/A,TRUE,"Poročilo_6";#N/A,#N/A,TRUE,"1";#N/A,#N/A,TRUE,"2";#N/A,#N/A,TRUE,"3";#N/A,#N/A,TRUE,"4";#N/A,#N/A,TRUE,"5";#N/A,#N/A,TRUE,"6";#N/A,#N/A,TRUE,"Poročilo_8";#N/A,#N/A,TRUE,"Poročilo_9";#N/A,#N/A,TRUE,"Priloge"}</definedName>
    <definedName name="wrn.Vloga_CN." hidden="1">{#N/A,#N/A,TRUE,"Prvi_list";#N/A,#N/A,TRUE,"Uvod";#N/A,#N/A,TRUE,"Drugi_list";#N/A,#N/A,TRUE,"Podatki";#N/A,#N/A,TRUE,"Tehnologija";#N/A,#N/A,TRUE,"Priloge"}</definedName>
  </definedNames>
  <calcPr calcMode="manual" fullCalcOnLoad="1"/>
</workbook>
</file>

<file path=xl/comments12.xml><?xml version="1.0" encoding="utf-8"?>
<comments xmlns="http://schemas.openxmlformats.org/spreadsheetml/2006/main">
  <authors>
    <author>Gregor Kepec</author>
  </authors>
  <commentList>
    <comment ref="A1" authorId="0">
      <text>
        <r>
          <rPr>
            <b/>
            <sz val="9"/>
            <rFont val="Tahoma"/>
            <family val="2"/>
          </rPr>
          <t>Navedite vse aglomeracije, iz katerih se komunalne odpadne vode že odvajajo na ČN in tudi vse tiste aglomeracije za katere je predvideno, da se bodo komunalne odpadne vode iz njih odvajale na ČN. Vse slednje aglomeracije navedite tudi pod točko 1.5 Opombe in poleg navedite, da še niso priključene na ČN.</t>
        </r>
        <r>
          <rPr>
            <sz val="9"/>
            <rFont val="Tahoma"/>
            <family val="2"/>
          </rPr>
          <t xml:space="preserve">
</t>
        </r>
      </text>
    </comment>
  </commentList>
</comments>
</file>

<file path=xl/comments3.xml><?xml version="1.0" encoding="utf-8"?>
<comments xmlns="http://schemas.openxmlformats.org/spreadsheetml/2006/main">
  <authors>
    <author>Mario</author>
  </authors>
  <commentList>
    <comment ref="B3" authorId="0">
      <text>
        <r>
          <rPr>
            <b/>
            <sz val="12"/>
            <color indexed="12"/>
            <rFont val="Tahoma"/>
            <family val="2"/>
          </rPr>
          <t>Tu se vpisuje leto, v katerem se je monitoring izvajal.</t>
        </r>
      </text>
    </comment>
    <comment ref="B5" authorId="0">
      <text>
        <r>
          <rPr>
            <b/>
            <sz val="12"/>
            <color indexed="12"/>
            <rFont val="Tahoma"/>
            <family val="2"/>
          </rPr>
          <t>Tu se vpiše naziv upravljavca ČN.</t>
        </r>
      </text>
    </comment>
    <comment ref="B7" authorId="0">
      <text>
        <r>
          <rPr>
            <b/>
            <sz val="12"/>
            <color indexed="12"/>
            <rFont val="Tahoma"/>
            <family val="2"/>
          </rPr>
          <t>Tu se vpiše ime naselja iz naslova upravljavca, če ni enako imenu pošte.</t>
        </r>
      </text>
    </comment>
    <comment ref="B8" authorId="0">
      <text>
        <r>
          <rPr>
            <b/>
            <sz val="12"/>
            <color indexed="12"/>
            <rFont val="Tahoma"/>
            <family val="2"/>
          </rPr>
          <t>Tu se vpiše ime ulice iz naslova upravljavca.</t>
        </r>
      </text>
    </comment>
    <comment ref="B9" authorId="0">
      <text>
        <r>
          <rPr>
            <b/>
            <sz val="12"/>
            <color indexed="12"/>
            <rFont val="Tahoma"/>
            <family val="2"/>
          </rPr>
          <t>Tu se vpiše hišna številka iz naslova upravljavca.</t>
        </r>
      </text>
    </comment>
    <comment ref="B10" authorId="0">
      <text>
        <r>
          <rPr>
            <b/>
            <sz val="12"/>
            <color indexed="12"/>
            <rFont val="Tahoma"/>
            <family val="2"/>
          </rPr>
          <t>Tu se vpiše številka pošte iz naslova upravljavca.</t>
        </r>
      </text>
    </comment>
    <comment ref="B11" authorId="0">
      <text>
        <r>
          <rPr>
            <b/>
            <sz val="12"/>
            <color indexed="12"/>
            <rFont val="Tahoma"/>
            <family val="2"/>
          </rPr>
          <t>Tu se vpiše ime pošte iz naslova upravljavca.</t>
        </r>
      </text>
    </comment>
    <comment ref="B12" authorId="0">
      <text>
        <r>
          <rPr>
            <b/>
            <sz val="12"/>
            <color indexed="12"/>
            <rFont val="Tahoma"/>
            <family val="2"/>
          </rPr>
          <t>Tu se vpiše matična številka upravljavca. Matična številka je 7 mestno celo število.</t>
        </r>
      </text>
    </comment>
    <comment ref="B13" authorId="0">
      <text>
        <r>
          <rPr>
            <b/>
            <sz val="12"/>
            <color indexed="12"/>
            <rFont val="Tahoma"/>
            <family val="2"/>
          </rPr>
          <t>Tu se vpiše identifikacijska številka za DDV upravljavca. Identifikacijska številka je 8 mestno celo število.</t>
        </r>
      </text>
    </comment>
    <comment ref="B14" authorId="0">
      <text>
        <r>
          <rPr>
            <b/>
            <sz val="12"/>
            <color indexed="12"/>
            <rFont val="Tahoma"/>
            <family val="2"/>
          </rPr>
          <t>Tu se vpiše šifra dejavnosti upravljavca.</t>
        </r>
      </text>
    </comment>
    <comment ref="B15" authorId="0">
      <text>
        <r>
          <rPr>
            <b/>
            <sz val="12"/>
            <color indexed="12"/>
            <rFont val="Tahoma"/>
            <family val="2"/>
          </rPr>
          <t>Tu se vpiše ime kontaktne osebe upravljavca (tiste osebe, ki se pri upravljavcu ukvarja z odpadnimi vodami in monitoringom in na katero se je mogoče obrniti za nadaljnja pojasnila v zvezi z monitoringom).</t>
        </r>
      </text>
    </comment>
    <comment ref="B16" authorId="0">
      <text>
        <r>
          <rPr>
            <b/>
            <sz val="12"/>
            <color indexed="12"/>
            <rFont val="Tahoma"/>
            <family val="2"/>
          </rPr>
          <t>Tu se vpiše telefonska številka kontaktne osebe upravljavca.</t>
        </r>
      </text>
    </comment>
    <comment ref="B17" authorId="0">
      <text>
        <r>
          <rPr>
            <b/>
            <sz val="12"/>
            <color indexed="12"/>
            <rFont val="Tahoma"/>
            <family val="2"/>
          </rPr>
          <t>Tu se vpiše številka fax-a kontaktne osebe upravljavca.</t>
        </r>
      </text>
    </comment>
    <comment ref="B18" authorId="0">
      <text>
        <r>
          <rPr>
            <b/>
            <sz val="12"/>
            <color indexed="12"/>
            <rFont val="Tahoma"/>
            <family val="2"/>
          </rPr>
          <t>Tu se vpiše elektronski naslov kontaktne osebe upravljavca.</t>
        </r>
      </text>
    </comment>
    <comment ref="B21" authorId="0">
      <text>
        <r>
          <rPr>
            <b/>
            <sz val="12"/>
            <color indexed="12"/>
            <rFont val="Tahoma"/>
            <family val="2"/>
          </rPr>
          <t>Tu se vpiše naziv izvajalca monitoringa.</t>
        </r>
      </text>
    </comment>
    <comment ref="B24" authorId="0">
      <text>
        <r>
          <rPr>
            <b/>
            <sz val="12"/>
            <color indexed="12"/>
            <rFont val="Tahoma"/>
            <family val="2"/>
          </rPr>
          <t>Tu se vpiše ime ulice iz naslova izvajalca monitoringa.</t>
        </r>
      </text>
    </comment>
    <comment ref="B25" authorId="0">
      <text>
        <r>
          <rPr>
            <b/>
            <sz val="12"/>
            <color indexed="12"/>
            <rFont val="Tahoma"/>
            <family val="2"/>
          </rPr>
          <t>Tu se vpiše hišna številka iz naslova izvajalca monitoringa.</t>
        </r>
      </text>
    </comment>
    <comment ref="B26" authorId="0">
      <text>
        <r>
          <rPr>
            <b/>
            <sz val="12"/>
            <color indexed="12"/>
            <rFont val="Tahoma"/>
            <family val="2"/>
          </rPr>
          <t>Tu se vpiše poštna številka iz naslova izvajalca monitoringa.</t>
        </r>
      </text>
    </comment>
    <comment ref="B27" authorId="0">
      <text>
        <r>
          <rPr>
            <b/>
            <sz val="12"/>
            <color indexed="12"/>
            <rFont val="Tahoma"/>
            <family val="2"/>
          </rPr>
          <t>Tu se vpiše ime pošte iz naslova izvajalca monitoringa.</t>
        </r>
      </text>
    </comment>
    <comment ref="B28" authorId="0">
      <text>
        <r>
          <rPr>
            <b/>
            <sz val="12"/>
            <color indexed="12"/>
            <rFont val="Tahoma"/>
            <family val="2"/>
          </rPr>
          <t>Tu se vpiše identifikacijska številka za DDV izvajalca monitoringa. Identifikacijska številka je 8 mestno celo število.</t>
        </r>
      </text>
    </comment>
    <comment ref="B29" authorId="0">
      <text>
        <r>
          <rPr>
            <b/>
            <sz val="12"/>
            <color indexed="12"/>
            <rFont val="Tahoma"/>
            <family val="2"/>
          </rPr>
          <t>Vpiše se šifra dejavnosti izvajalca monitoringa.</t>
        </r>
      </text>
    </comment>
    <comment ref="B30" authorId="0">
      <text>
        <r>
          <rPr>
            <b/>
            <sz val="12"/>
            <color indexed="12"/>
            <rFont val="Tahoma"/>
            <family val="2"/>
          </rPr>
          <t>Tu se vpiše ime kontaktne osebe pri izvajalcu monitoringa, na katero se je mogoče obrniti za dodatna pojasnila v zvezi z monitoringom.</t>
        </r>
      </text>
    </comment>
    <comment ref="B31" authorId="0">
      <text>
        <r>
          <rPr>
            <b/>
            <sz val="12"/>
            <color indexed="12"/>
            <rFont val="Tahoma"/>
            <family val="2"/>
          </rPr>
          <t>Tu se vpiše telefonska številka kontaktne osebe izvajalca monitoringa.</t>
        </r>
      </text>
    </comment>
    <comment ref="B32" authorId="0">
      <text>
        <r>
          <rPr>
            <b/>
            <sz val="12"/>
            <color indexed="12"/>
            <rFont val="Tahoma"/>
            <family val="2"/>
          </rPr>
          <t>Tu se vpiše številka fax-a kontaktne osebe izvajalca monitoringa.</t>
        </r>
      </text>
    </comment>
    <comment ref="B33" authorId="0">
      <text>
        <r>
          <rPr>
            <b/>
            <sz val="12"/>
            <color indexed="12"/>
            <rFont val="Tahoma"/>
            <family val="2"/>
          </rPr>
          <t>Tu se vpiše elektronski naslov kontaktne osebe izvajalca monitoringa.</t>
        </r>
      </text>
    </comment>
    <comment ref="B37" authorId="0">
      <text>
        <r>
          <rPr>
            <b/>
            <sz val="12"/>
            <color indexed="12"/>
            <rFont val="Tahoma"/>
            <family val="2"/>
          </rPr>
          <t>Tu se izbere izvajalca javne službe iz seznama izvajalcev.</t>
        </r>
      </text>
    </comment>
    <comment ref="B40" authorId="0">
      <text>
        <r>
          <rPr>
            <b/>
            <sz val="12"/>
            <color indexed="12"/>
            <rFont val="Tahoma"/>
            <family val="2"/>
          </rPr>
          <t>Tu se vpiše ime ulice iz naslova izvajalca javne službe.</t>
        </r>
      </text>
    </comment>
    <comment ref="B41" authorId="0">
      <text>
        <r>
          <rPr>
            <b/>
            <sz val="12"/>
            <color indexed="12"/>
            <rFont val="Tahoma"/>
            <family val="2"/>
          </rPr>
          <t>Tu se vpiše številka pošte iz naslova izvajalca javne službe.</t>
        </r>
      </text>
    </comment>
    <comment ref="B42" authorId="0">
      <text>
        <r>
          <rPr>
            <b/>
            <sz val="12"/>
            <color indexed="12"/>
            <rFont val="Tahoma"/>
            <family val="2"/>
          </rPr>
          <t>Tu se vpiše ime pošte iz naslova izvajalca javne službe.</t>
        </r>
      </text>
    </comment>
    <comment ref="B43" authorId="0">
      <text>
        <r>
          <rPr>
            <b/>
            <sz val="12"/>
            <color indexed="12"/>
            <rFont val="Tahoma"/>
            <family val="2"/>
          </rPr>
          <t>Tu se vpiše identifikacijska številka za DDV izvajalca javne službe. Identifikacijska številka je 8 mestno celo število.</t>
        </r>
      </text>
    </comment>
    <comment ref="B23" authorId="0">
      <text>
        <r>
          <rPr>
            <b/>
            <sz val="12"/>
            <color indexed="12"/>
            <rFont val="Tahoma"/>
            <family val="2"/>
          </rPr>
          <t>Tu se vpiše ime naselja iz naslova izvajalca monitoringa, če ni enako imenu pošte.</t>
        </r>
      </text>
    </comment>
    <comment ref="B39" authorId="0">
      <text>
        <r>
          <rPr>
            <b/>
            <sz val="12"/>
            <color indexed="12"/>
            <rFont val="Tahoma"/>
            <family val="2"/>
          </rPr>
          <t>Tu se vpiše ime naselja iz naslova izvajalca javne službe, če ni enako imenu pošte.</t>
        </r>
      </text>
    </comment>
    <comment ref="B44" authorId="0">
      <text>
        <r>
          <rPr>
            <b/>
            <sz val="12"/>
            <color indexed="12"/>
            <rFont val="Tahoma"/>
            <family val="2"/>
          </rPr>
          <t>Tu se vpiše ime kontaktne osebe pri izvajalcu javne službe, na katero se je mogoče obrniti za dodatna pojasnila v zvezi s takso.</t>
        </r>
      </text>
    </comment>
    <comment ref="B45" authorId="0">
      <text>
        <r>
          <rPr>
            <b/>
            <sz val="12"/>
            <color indexed="12"/>
            <rFont val="Tahoma"/>
            <family val="2"/>
          </rPr>
          <t>Tu se vpiše telefonska številka kontaktne osebe izvajalca javne službe.</t>
        </r>
      </text>
    </comment>
    <comment ref="B46" authorId="0">
      <text>
        <r>
          <rPr>
            <b/>
            <sz val="12"/>
            <color indexed="12"/>
            <rFont val="Tahoma"/>
            <family val="2"/>
          </rPr>
          <t>Tu se vpiše številka fax-a kontaktne osebe izvajalca javne službe.</t>
        </r>
      </text>
    </comment>
    <comment ref="B47" authorId="0">
      <text>
        <r>
          <rPr>
            <b/>
            <sz val="12"/>
            <color indexed="12"/>
            <rFont val="Tahoma"/>
            <family val="2"/>
          </rPr>
          <t>Tu se vpiše elektronski naslov kontaktne osebe izvajalca javne službe.</t>
        </r>
      </text>
    </comment>
  </commentList>
</comments>
</file>

<file path=xl/comments4.xml><?xml version="1.0" encoding="utf-8"?>
<comments xmlns="http://schemas.openxmlformats.org/spreadsheetml/2006/main">
  <authors>
    <author>Mario</author>
  </authors>
  <commentList>
    <comment ref="A8" authorId="0">
      <text>
        <r>
          <rPr>
            <b/>
            <sz val="8"/>
            <rFont val="Tahoma"/>
            <family val="2"/>
          </rPr>
          <t>Tu se vpiše kratek opis tehnologije čiščenja odpadnih vod in obdelave odvečnega blata.</t>
        </r>
      </text>
    </comment>
    <comment ref="A20" authorId="0">
      <text>
        <r>
          <rPr>
            <b/>
            <sz val="8"/>
            <rFont val="Tahoma"/>
            <family val="2"/>
          </rPr>
          <t>Če je bila naprava rekonstruirana, se v to celico vpiše, kaj in kako je bilo rekonstruirano.</t>
        </r>
      </text>
    </comment>
    <comment ref="A25" authorId="0">
      <text>
        <r>
          <rPr>
            <b/>
            <sz val="8"/>
            <rFont val="Tahoma"/>
            <family val="2"/>
          </rPr>
          <t>Če so na napravo priključeni industrijski onesnaževalci, se v to celico vpiše, katera podjetja so to in kakšen je njihov delež v skupni letni obremenitvi ČN.</t>
        </r>
      </text>
    </comment>
    <comment ref="A29" authorId="0">
      <text>
        <r>
          <rPr>
            <b/>
            <sz val="8"/>
            <rFont val="Tahoma"/>
            <family val="2"/>
          </rPr>
          <t>Tu se vpišejo še drugi podatki ali okoliščine, pomembni za razumevanje delovanja naprave ali izvajanja monitoringa, pa vpis teh podatkov ali okoliščin ni predviden drugje v tem poročilu.</t>
        </r>
      </text>
    </comment>
    <comment ref="A5" authorId="0">
      <text>
        <r>
          <rPr>
            <b/>
            <sz val="8"/>
            <rFont val="Tahoma"/>
            <family val="2"/>
          </rPr>
          <t>Tu se vpiše kratek opis tehnologije čiščenja odpadnih vod in obdelave odvečnega blata.</t>
        </r>
      </text>
    </comment>
    <comment ref="A6" authorId="0">
      <text>
        <r>
          <rPr>
            <b/>
            <sz val="8"/>
            <rFont val="Tahoma"/>
            <family val="2"/>
          </rPr>
          <t>Tu se vpiše kratek opis tehnologije čiščenja odpadnih vod in obdelave odvečnega blata.</t>
        </r>
      </text>
    </comment>
    <comment ref="A19" authorId="0">
      <text>
        <r>
          <rPr>
            <b/>
            <sz val="8"/>
            <rFont val="Tahoma"/>
            <family val="2"/>
          </rPr>
          <t>Če je bila naprava rekonstruirana, se v to celico vpiše, kaj in kako je bilo rekonstruirano.</t>
        </r>
      </text>
    </comment>
    <comment ref="A26" authorId="0">
      <text>
        <r>
          <rPr>
            <b/>
            <sz val="8"/>
            <rFont val="Tahoma"/>
            <family val="2"/>
          </rPr>
          <t>Če so na napravo priključeni industrijski onesnaževalci, se v to celico vpiše, katera podjetja so to in kakšen je njihov delež v skupni letni obremenitvi ČN.</t>
        </r>
      </text>
    </comment>
    <comment ref="A30" authorId="0">
      <text>
        <r>
          <rPr>
            <b/>
            <sz val="8"/>
            <rFont val="Tahoma"/>
            <family val="2"/>
          </rPr>
          <t>Tu se vpišejo še drugi podatki ali okoliščine, pomembni za razumevanje delovanja naprave ali izvajanja monitoringa, pa vpis teh podatkov ali okoliščin ni predviden drugje v tem poročilu.</t>
        </r>
      </text>
    </comment>
    <comment ref="A31" authorId="0">
      <text>
        <r>
          <rPr>
            <b/>
            <sz val="8"/>
            <rFont val="Tahoma"/>
            <family val="2"/>
          </rPr>
          <t>Tu se vpišejo še drugi podatki ali okoliščine, pomembni za razumevanje delovanja naprave ali izvajanja monitoringa, pa vpis teh podatkov ali okoliščin ni predviden drugje v tem poročilu.</t>
        </r>
      </text>
    </comment>
    <comment ref="A11" authorId="0">
      <text>
        <r>
          <rPr>
            <b/>
            <sz val="8"/>
            <rFont val="Tahoma"/>
            <family val="2"/>
          </rPr>
          <t>Tu se vpišejo glavni objekti v katerih poteka čiščenje odpadnih vod in obdelava odvečnega blata s pripadajočimi prostorninami (v oklepaju za imenom posameznega objekta).</t>
        </r>
      </text>
    </comment>
    <comment ref="A12" authorId="0">
      <text>
        <r>
          <rPr>
            <b/>
            <sz val="8"/>
            <rFont val="Tahoma"/>
            <family val="2"/>
          </rPr>
          <t>Tu se vpišejo glavni objekti v katerih poteka čiščenje odpadnih vod in obdelava odvečnega blata s pripadajočimi prostorninami (v oklepaju za imenom posameznega objekta).</t>
        </r>
      </text>
    </comment>
    <comment ref="A16" authorId="0">
      <text>
        <r>
          <rPr>
            <b/>
            <sz val="8"/>
            <rFont val="Tahoma"/>
            <family val="2"/>
          </rPr>
          <t>Tu se vpišejo glavni objekti v katerih poteka čiščenje odpadnih vod in obdelava odvečnega blata s pripadajočimi prostorninami (v oklepaju za imenom posameznega objekta).</t>
        </r>
      </text>
    </comment>
    <comment ref="A4" authorId="0">
      <text>
        <r>
          <rPr>
            <b/>
            <sz val="8"/>
            <rFont val="Tahoma"/>
            <family val="2"/>
          </rPr>
          <t>Tu se vpiše kratek opis tehnologije čiščenja odpadnih vod in obdelave odvečnega blata.</t>
        </r>
      </text>
    </comment>
    <comment ref="A3" authorId="0">
      <text>
        <r>
          <rPr>
            <b/>
            <sz val="8"/>
            <rFont val="Tahoma"/>
            <family val="2"/>
          </rPr>
          <t>Tu se vpiše kratek opis tehnologije čiščenja odpadnih vod in obdelave odvečnega blata.</t>
        </r>
      </text>
    </comment>
    <comment ref="A7" authorId="0">
      <text>
        <r>
          <rPr>
            <b/>
            <sz val="8"/>
            <rFont val="Tahoma"/>
            <family val="2"/>
          </rPr>
          <t>Tu se vpiše kratek opis tehnologije čiščenja odpadnih vod in obdelave odvečnega blata.</t>
        </r>
      </text>
    </comment>
    <comment ref="A15" authorId="0">
      <text>
        <r>
          <rPr>
            <b/>
            <sz val="8"/>
            <rFont val="Tahoma"/>
            <family val="2"/>
          </rPr>
          <t>Tu se vpišejo glavni objekti v katerih poteka čiščenje odpadnih vod in obdelava odvečnega blata s pripadajočimi prostorninami (v oklepaju za imenom posameznega objekta).</t>
        </r>
      </text>
    </comment>
    <comment ref="A14" authorId="0">
      <text>
        <r>
          <rPr>
            <b/>
            <sz val="8"/>
            <rFont val="Tahoma"/>
            <family val="2"/>
          </rPr>
          <t>Tu se vpišejo glavni objekti v katerih poteka čiščenje odpadnih vod in obdelava odvečnega blata s pripadajočimi prostorninami (v oklepaju za imenom posameznega objekta).</t>
        </r>
      </text>
    </comment>
    <comment ref="A13" authorId="0">
      <text>
        <r>
          <rPr>
            <b/>
            <sz val="8"/>
            <rFont val="Tahoma"/>
            <family val="2"/>
          </rPr>
          <t>Tu se vpišejo glavni objekti v katerih poteka čiščenje odpadnih vod in obdelava odvečnega blata s pripadajočimi prostorninami (v oklepaju za imenom posameznega objekta).</t>
        </r>
      </text>
    </comment>
    <comment ref="A24" authorId="0">
      <text>
        <r>
          <rPr>
            <b/>
            <sz val="8"/>
            <rFont val="Tahoma"/>
            <family val="2"/>
          </rPr>
          <t>Če so na napravo priključeni industrijski onesnaževalci, se v to celico vpiše, katera podjetja so to in kakšen je njihov delež v skupni letni obremenitvi ČN.</t>
        </r>
      </text>
    </comment>
    <comment ref="A23" authorId="0">
      <text>
        <r>
          <rPr>
            <b/>
            <sz val="8"/>
            <rFont val="Tahoma"/>
            <family val="2"/>
          </rPr>
          <t>Če so na napravo priključeni industrijski onesnaževalci, se v to celico vpiše, katera podjetja so to in kakšen je njihov delež v skupni letni obremenitvi ČN.</t>
        </r>
      </text>
    </comment>
  </commentList>
</comments>
</file>

<file path=xl/comments5.xml><?xml version="1.0" encoding="utf-8"?>
<comments xmlns="http://schemas.openxmlformats.org/spreadsheetml/2006/main">
  <authors>
    <author>Mario</author>
    <author>Mario Zec</author>
  </authors>
  <commentList>
    <comment ref="B3" authorId="0">
      <text>
        <r>
          <rPr>
            <b/>
            <sz val="10"/>
            <color indexed="48"/>
            <rFont val="Tahoma"/>
            <family val="2"/>
          </rPr>
          <t>Tu se vpiše ime ČN.</t>
        </r>
      </text>
    </comment>
    <comment ref="B4" authorId="0">
      <text>
        <r>
          <rPr>
            <b/>
            <sz val="10"/>
            <color indexed="48"/>
            <rFont val="Tahoma"/>
            <family val="2"/>
          </rPr>
          <t xml:space="preserve">Tu se vpiše tip ČN. 
</t>
        </r>
        <r>
          <rPr>
            <b/>
            <sz val="10"/>
            <color indexed="10"/>
            <rFont val="Tahoma"/>
            <family val="2"/>
          </rPr>
          <t>ČN je skupna, če v celotni obremenitvi, ki prihaja na ČN, delež obremenitve industrijske odpadne vode ene ali več istovrstnih naprav presega 40% .</t>
        </r>
      </text>
    </comment>
    <comment ref="B6" authorId="0">
      <text>
        <r>
          <rPr>
            <b/>
            <sz val="10"/>
            <color indexed="12"/>
            <rFont val="Tahoma"/>
            <family val="2"/>
          </rPr>
          <t>Tu se vpiše ime ulice iz naslova ČN.</t>
        </r>
      </text>
    </comment>
    <comment ref="B7" authorId="0">
      <text>
        <r>
          <rPr>
            <b/>
            <sz val="10"/>
            <color indexed="12"/>
            <rFont val="Tahoma"/>
            <family val="2"/>
          </rPr>
          <t>Tu se vpiše hišna številka iz naslova ČN.</t>
        </r>
      </text>
    </comment>
    <comment ref="B8" authorId="0">
      <text>
        <r>
          <rPr>
            <b/>
            <sz val="10"/>
            <color indexed="12"/>
            <rFont val="Tahoma"/>
            <family val="2"/>
          </rPr>
          <t>Tu se vpiše poštna številka iz naslova ČN.</t>
        </r>
      </text>
    </comment>
    <comment ref="B9" authorId="0">
      <text>
        <r>
          <rPr>
            <b/>
            <sz val="10"/>
            <color indexed="12"/>
            <rFont val="Tahoma"/>
            <family val="2"/>
          </rPr>
          <t>Tu se vpiše ime pošte iz naslova ČN.</t>
        </r>
      </text>
    </comment>
    <comment ref="B10" authorId="0">
      <text>
        <r>
          <rPr>
            <b/>
            <sz val="10"/>
            <color indexed="12"/>
            <rFont val="Tahoma"/>
            <family val="2"/>
          </rPr>
          <t>Tu se vpiše ime kontaktne osebe, na katero se je mogoče obrniti za dodatna pojasnila v zvezi z monitoringom, če ta oseba ni enaka kot kontaktna oseba upravljalca ČN.</t>
        </r>
      </text>
    </comment>
    <comment ref="B11" authorId="0">
      <text>
        <r>
          <rPr>
            <b/>
            <sz val="10"/>
            <color indexed="12"/>
            <rFont val="Tahoma"/>
            <family val="2"/>
          </rPr>
          <t>Tu se vpiše telefonska številka kontaktne osebe.</t>
        </r>
      </text>
    </comment>
    <comment ref="B12" authorId="0">
      <text>
        <r>
          <rPr>
            <b/>
            <sz val="10"/>
            <color indexed="12"/>
            <rFont val="Tahoma"/>
            <family val="2"/>
          </rPr>
          <t>Tu se vpiše številka faksa kontaktne osebe.</t>
        </r>
      </text>
    </comment>
    <comment ref="B13" authorId="0">
      <text>
        <r>
          <rPr>
            <b/>
            <sz val="10"/>
            <color indexed="12"/>
            <rFont val="Tahoma"/>
            <family val="2"/>
          </rPr>
          <t>Tu se vpiše elektronski naslov kontaktne osebe.</t>
        </r>
      </text>
    </comment>
    <comment ref="B14" authorId="0">
      <text>
        <r>
          <rPr>
            <b/>
            <sz val="10"/>
            <color indexed="12"/>
            <rFont val="Tahoma"/>
            <family val="2"/>
          </rPr>
          <t>Tu se vpiše projektirana zmogljivost ČN (v PE).</t>
        </r>
      </text>
    </comment>
    <comment ref="B15" authorId="0">
      <text>
        <r>
          <rPr>
            <b/>
            <sz val="10"/>
            <color indexed="12"/>
            <rFont val="Tahoma"/>
            <family val="2"/>
          </rPr>
          <t>Tu se vpiše letnica pričetka poskusnega obratovanja.</t>
        </r>
      </text>
    </comment>
    <comment ref="B16" authorId="0">
      <text>
        <r>
          <rPr>
            <b/>
            <sz val="10"/>
            <color indexed="12"/>
            <rFont val="Tahoma"/>
            <family val="2"/>
          </rPr>
          <t>Tu se vpiše PROJEKTIRANI hidravlični zadrževalni čas.</t>
        </r>
      </text>
    </comment>
    <comment ref="B18" authorId="0">
      <text>
        <r>
          <rPr>
            <b/>
            <sz val="10"/>
            <color indexed="12"/>
            <rFont val="Tahoma"/>
            <family val="2"/>
          </rPr>
          <t>Če je bila naprava rekonstruirana, se v to celico vpiše letnica pričetka obratovanja rekonstruirane naprave.</t>
        </r>
      </text>
    </comment>
    <comment ref="B20" authorId="0">
      <text>
        <r>
          <rPr>
            <b/>
            <sz val="10"/>
            <color indexed="12"/>
            <rFont val="Tahoma"/>
            <family val="2"/>
          </rPr>
          <t xml:space="preserve">Tu se vpiše, koliko odpadnega blata je nastalo na napravi v letu izvajanja monitoringa (podaja se v m3). </t>
        </r>
        <r>
          <rPr>
            <b/>
            <sz val="10"/>
            <color indexed="10"/>
            <rFont val="Tahoma"/>
            <family val="2"/>
          </rPr>
          <t>Če se na napravi obdeluje tudi odpadno blato iz kakšne druge ČN, ali sprejema odpadne snovi iz greznic, mora biti v letni količini všteto tudi to blato.</t>
        </r>
      </text>
    </comment>
    <comment ref="B21" authorId="0">
      <text>
        <r>
          <rPr>
            <b/>
            <sz val="10"/>
            <color indexed="12"/>
            <rFont val="Tahoma"/>
            <family val="2"/>
          </rPr>
          <t xml:space="preserve">Tu se vpiše, kolikšna je bila povprečna suha snov v nastalem blatu. </t>
        </r>
      </text>
    </comment>
    <comment ref="B25" authorId="0">
      <text>
        <r>
          <rPr>
            <b/>
            <sz val="10"/>
            <color indexed="12"/>
            <rFont val="Tahoma"/>
            <family val="2"/>
          </rPr>
          <t>Tu se vpiše, ali se odpadno blato pred nadaljnim ravnanjem osušuje v napravah za dehidracijo (centrifuge, preše,…).</t>
        </r>
      </text>
    </comment>
    <comment ref="B26" authorId="0">
      <text>
        <r>
          <rPr>
            <b/>
            <sz val="10"/>
            <color indexed="12"/>
            <rFont val="Tahoma"/>
            <family val="2"/>
          </rPr>
          <t>Tu se vpiše, ali tehnologija obdelave blata, ki se na napravi uporablja, vključuje tudi pridobivanje in izkoriščanje bioplina (za proizvodnjo toplote in/ali električne energije.</t>
        </r>
      </text>
    </comment>
    <comment ref="B27" authorId="0">
      <text>
        <r>
          <rPr>
            <b/>
            <sz val="10"/>
            <color indexed="12"/>
            <rFont val="Tahoma"/>
            <family val="2"/>
          </rPr>
          <t>Če se bioplin izkorišča za pridobivanje energije, se v to celico vpiše količina bioplina, ki je bila pridobljena in izkoriščena v ta namen.</t>
        </r>
      </text>
    </comment>
    <comment ref="B39" authorId="0">
      <text>
        <r>
          <rPr>
            <b/>
            <sz val="10"/>
            <color indexed="12"/>
            <rFont val="Tahoma"/>
            <family val="2"/>
          </rPr>
          <t>Tu se vpiše ali čistilna naprava sprejema odpadne snovi iz greznic. Po uredbi je to obveza za vse komunalne čistilne naprave z zmogljivostjo enako ali večjo od 10.000 PE.</t>
        </r>
      </text>
    </comment>
    <comment ref="B40" authorId="0">
      <text>
        <r>
          <rPr>
            <b/>
            <sz val="10"/>
            <color indexed="12"/>
            <rFont val="Tahoma"/>
            <family val="2"/>
          </rPr>
          <t>Če se na napravi sprejemajo odpadne snovi iz greznic, se v to celico vpiše skupna količina vseh odpadnih snovi iz greznic, sprejetih na napravo v letu izvajanja monitoringa (v m</t>
        </r>
        <r>
          <rPr>
            <b/>
            <vertAlign val="superscript"/>
            <sz val="10"/>
            <color indexed="12"/>
            <rFont val="Tahoma"/>
            <family val="2"/>
          </rPr>
          <t>3</t>
        </r>
        <r>
          <rPr>
            <b/>
            <sz val="10"/>
            <color indexed="12"/>
            <rFont val="Tahoma"/>
            <family val="2"/>
          </rPr>
          <t>).</t>
        </r>
      </text>
    </comment>
    <comment ref="B41" authorId="0">
      <text>
        <r>
          <rPr>
            <b/>
            <sz val="10"/>
            <color indexed="12"/>
            <rFont val="Tahoma"/>
            <family val="2"/>
          </rPr>
          <t>Če se na napravi sprejemajo odpadne snovi iz greznic se v to celico vpiše izvor pretežnega dela teh snovi, ki so bile sprejete na napravo v letu izvajanja monitoringa.</t>
        </r>
        <r>
          <rPr>
            <sz val="10"/>
            <color indexed="12"/>
            <rFont val="Tahoma"/>
            <family val="2"/>
          </rPr>
          <t xml:space="preserve">
</t>
        </r>
      </text>
    </comment>
    <comment ref="B43" authorId="0">
      <text>
        <r>
          <rPr>
            <b/>
            <sz val="10"/>
            <color indexed="12"/>
            <rFont val="Tahoma"/>
            <family val="2"/>
          </rPr>
          <t>Tu se vpiše število prebivalcev, katerih komunalne odpadne vode se preko kanalizacijskega sistema in sprejema snovi iz nepretočnih greznic čistijo na napravi.</t>
        </r>
      </text>
    </comment>
    <comment ref="B44" authorId="0">
      <text>
        <r>
          <rPr>
            <b/>
            <sz val="10"/>
            <color indexed="12"/>
            <rFont val="Tahoma"/>
            <family val="2"/>
          </rPr>
          <t>Tu se vpišejo vsa naselja ali njihovi deli, katerih komunalne odpadne vode se čistijo na napravi. Če se čistijo odpadne vode le dela naselja, se v oklepaju napiše tudi kolikšnega dela.</t>
        </r>
      </text>
    </comment>
    <comment ref="B45" authorId="0">
      <text>
        <r>
          <rPr>
            <b/>
            <sz val="10"/>
            <color indexed="12"/>
            <rFont val="Tahoma"/>
            <family val="2"/>
          </rPr>
          <t>Tu se vpiše tip kanalizacijskega sistema preko katerega se zbira odpadna voda, ki se čisti na napravi.</t>
        </r>
      </text>
    </comment>
    <comment ref="B47" authorId="0">
      <text>
        <r>
          <rPr>
            <b/>
            <sz val="10"/>
            <color indexed="12"/>
            <rFont val="Tahoma"/>
            <family val="2"/>
          </rPr>
          <t>Tu se vpiše kakšen je izvor pretežnega dela odpadnih vod, ki se čistijo na napravi.</t>
        </r>
      </text>
    </comment>
    <comment ref="B48" authorId="0">
      <text>
        <r>
          <rPr>
            <b/>
            <sz val="10"/>
            <color indexed="12"/>
            <rFont val="Tahoma"/>
            <family val="2"/>
          </rPr>
          <t>Če so na območju, ki gravitira na ČN kakšni večji onesnaževalci, ki pa še niso priključeni na ČN, se v to celico vpiše, kateri onesnaževalci so to.</t>
        </r>
      </text>
    </comment>
    <comment ref="B49" authorId="0">
      <text>
        <r>
          <rPr>
            <b/>
            <sz val="10"/>
            <color indexed="12"/>
            <rFont val="Tahoma"/>
            <family val="2"/>
          </rPr>
          <t>Tu se vpiše skupna količina odpadne vode, ki je bila čiščena na napravi v letu izvajanja monitoringa.</t>
        </r>
      </text>
    </comment>
    <comment ref="B50" authorId="0">
      <text>
        <r>
          <rPr>
            <b/>
            <sz val="10"/>
            <color indexed="12"/>
            <rFont val="Tahoma"/>
            <family val="2"/>
          </rPr>
          <t>Tu se vpiše ime vodnega telesa, kamor se odpadna voda po čiščenju na napravi odvaja.</t>
        </r>
      </text>
    </comment>
    <comment ref="B52" authorId="0">
      <text>
        <r>
          <rPr>
            <b/>
            <sz val="10"/>
            <color indexed="12"/>
            <rFont val="Tahoma"/>
            <family val="2"/>
          </rPr>
          <t>Tu se vpiše Gauss-Krugerjeva X koordinata mesta, kjer se čiščena odpadna voda izteka v vode.
Kraji v Sloveniji imajo Gauss-Krugerjevo X koordinato v območju med 30844 in 193163.</t>
        </r>
      </text>
    </comment>
    <comment ref="B53" authorId="0">
      <text>
        <r>
          <rPr>
            <b/>
            <sz val="10"/>
            <color indexed="12"/>
            <rFont val="Tahoma"/>
            <family val="2"/>
          </rPr>
          <t>Tu se vpiše Gauss-Krugerjeva Y koordinata mesta, kjer se čiščena odpadna voda izteka v vode.
Kraji v Sloveniji imajo Gauss-Krugerjevo Y koordinato v območju med 375230 in 623035.</t>
        </r>
      </text>
    </comment>
    <comment ref="B54" authorId="0">
      <text>
        <r>
          <rPr>
            <b/>
            <sz val="10"/>
            <color indexed="12"/>
            <rFont val="Tahoma"/>
            <family val="2"/>
          </rPr>
          <t>Vpiše se čas vzorčenja vzorca (v urah). Število 0 se vpiše v primeru odvzema trenutnega vzorca.</t>
        </r>
      </text>
    </comment>
    <comment ref="B55" authorId="0">
      <text>
        <r>
          <rPr>
            <b/>
            <sz val="10"/>
            <color indexed="12"/>
            <rFont val="Tahoma"/>
            <family val="2"/>
          </rPr>
          <t xml:space="preserve">Tu se vpiše, ali se na napravi izvajajo trajne meritve pretoka. </t>
        </r>
        <r>
          <rPr>
            <b/>
            <sz val="10"/>
            <color indexed="10"/>
            <rFont val="Tahoma"/>
            <family val="2"/>
          </rPr>
          <t>Trajne meritve količine odpadnih vod na iztoku komunalne ali skupne ČN so po obvezne pri napravah z zmogljivostjo čiščenja več kot 2.000 PE.</t>
        </r>
      </text>
    </comment>
    <comment ref="B56" authorId="0">
      <text>
        <r>
          <rPr>
            <b/>
            <sz val="10"/>
            <color indexed="12"/>
            <rFont val="Tahoma"/>
            <family val="2"/>
          </rPr>
          <t xml:space="preserve">Tu se vpiše koliko dni, v letu izvajanja monitoringa, je naprava normalno obratovala . Če zaradi izjemnih hidravličnih preobremenitev, remonta ali drugih dogotkov, naprava določen čas ni čistila celotne količine odpadne vode, ki je pritekla na dotoku, se ta čas ne šteje v normalno obratovanje naprave </t>
        </r>
        <r>
          <rPr>
            <b/>
            <sz val="10"/>
            <color indexed="10"/>
            <rFont val="Tahoma"/>
            <family val="2"/>
          </rPr>
          <t>(šteje se, da je v dnevih ko je bilo denimo le 2/3 dotočne odplake čiščeno na napravi, ostali del pa se je odvajal neposredno v iztok, naprava obratovala le 2/3 dneva)</t>
        </r>
        <r>
          <rPr>
            <b/>
            <sz val="10"/>
            <color indexed="12"/>
            <rFont val="Tahoma"/>
            <family val="2"/>
          </rPr>
          <t xml:space="preserve">. Število dni, vpisano v to celico, se upošteva pri izračunu letnega učinka čiščenja ČN. </t>
        </r>
      </text>
    </comment>
    <comment ref="B57" authorId="0">
      <text>
        <r>
          <rPr>
            <b/>
            <sz val="10"/>
            <color indexed="12"/>
            <rFont val="Tahoma"/>
            <family val="2"/>
          </rPr>
          <t>Tu se vpiše člen, po katerem se vrednoti iztok čistilne naprave (6, 7 ali 8). Vrednotenje je mogoče po 6. ali 7. členu uredbe o odvajanju in čiščenju komunalne odpadne vode oziroma 8. členu pri malih KČN. Če ima naprava OVD, se izbere člen in kratica OVD (6 OVD, 7 OVD ali 8 OVD).</t>
        </r>
      </text>
    </comment>
    <comment ref="B58" authorId="0">
      <text>
        <r>
          <rPr>
            <b/>
            <sz val="10"/>
            <color indexed="12"/>
            <rFont val="Tahoma"/>
            <family val="2"/>
          </rPr>
          <t>Če naprava še ni prilagojena za doseganje predvidenih mejnih vrednosti in/ali učinkov čiščenja se v to celico vpiše leto, do katerega bo obstoječa naprava prilagojena zahtevam uredbe.</t>
        </r>
      </text>
    </comment>
    <comment ref="B34" authorId="1">
      <text>
        <r>
          <rPr>
            <b/>
            <sz val="10"/>
            <color indexed="12"/>
            <rFont val="Tahoma"/>
            <family val="2"/>
          </rPr>
          <t>Tu se vpiše, koliko ton suhe snovi blata je bilo vnešeno na kmetijske površine.</t>
        </r>
      </text>
    </comment>
    <comment ref="B35" authorId="1">
      <text>
        <r>
          <rPr>
            <b/>
            <sz val="10"/>
            <color indexed="12"/>
            <rFont val="Tahoma"/>
            <family val="2"/>
          </rPr>
          <t>V primeru, ko se blato kompostira in vnaša na kmetijska zemljišča, se v tej celici vpiše, koliko ton suhe snovi blata je bilo kompostirano in vnešeno na kmetijska zemljišča.</t>
        </r>
      </text>
    </comment>
    <comment ref="B46" authorId="1">
      <text>
        <r>
          <rPr>
            <b/>
            <sz val="10"/>
            <color indexed="12"/>
            <rFont val="Tahoma"/>
            <family val="2"/>
          </rPr>
          <t>Tu se vpiše skupno število prebivalcev, ki so priključeni na kanalizacijski sistem. Štejejo se tudi vsi tisti prebivalci, ki so priključeni na kanalizacijski sistem, ne glede na to ali se kanalizacija (del kanalizacije) zaključi na ČN.</t>
        </r>
      </text>
    </comment>
    <comment ref="B60" authorId="0">
      <text>
        <r>
          <rPr>
            <b/>
            <sz val="10"/>
            <color indexed="12"/>
            <rFont val="Tahoma"/>
            <family val="2"/>
          </rPr>
          <t>Tu se vpiše Gauss-Krugerjeva X koordinata centroida KČN.
Kraji v Sloveniji imajo Gauss-Krugerjevo X koordinato v območju med 30844 in 193163.</t>
        </r>
      </text>
    </comment>
    <comment ref="B63" authorId="0">
      <text>
        <r>
          <rPr>
            <b/>
            <sz val="10"/>
            <color indexed="12"/>
            <rFont val="Tahoma"/>
            <family val="2"/>
          </rPr>
          <t>Tu se vpiše Gauss-Krugerjeva X koordinata merilnega mesta na iztoku KČN.
Kraji v Sloveniji imajo Gauss-Krugerjevo X koordinato v območju med 30844 in 193163.</t>
        </r>
      </text>
    </comment>
    <comment ref="B66" authorId="0">
      <text>
        <r>
          <rPr>
            <b/>
            <sz val="10"/>
            <color indexed="12"/>
            <rFont val="Tahoma"/>
            <family val="2"/>
          </rPr>
          <t>Tu se vpiše Gauss-Krugerjeva X koordinata merilnega mesta dotoka odpadne vode na KČN.
Kraji v Sloveniji imajo Gauss-Krugerjevo X koordinato v območju med 30844 in 193163.</t>
        </r>
      </text>
    </comment>
    <comment ref="B61" authorId="0">
      <text>
        <r>
          <rPr>
            <b/>
            <sz val="10"/>
            <color indexed="12"/>
            <rFont val="Tahoma"/>
            <family val="2"/>
          </rPr>
          <t>Tu se vpiše Gauss-Krugerjeva Y koordinata mesta centroida KČN.
Kraji v Sloveniji imajo Gauss-Krugerjevo Y koordinato v območju med 375230 in 623035.</t>
        </r>
      </text>
    </comment>
    <comment ref="B64" authorId="0">
      <text>
        <r>
          <rPr>
            <b/>
            <sz val="10"/>
            <color indexed="12"/>
            <rFont val="Tahoma"/>
            <family val="2"/>
          </rPr>
          <t>Tu se vpiše Gauss-Krugerjeva Y koordinata merilnega mesta na iztoku KČN.
Kraji v Sloveniji imajo Gauss-Krugerjevo Y koordinato v območju med 375230 in 623035.</t>
        </r>
      </text>
    </comment>
    <comment ref="B67" authorId="0">
      <text>
        <r>
          <rPr>
            <b/>
            <sz val="10"/>
            <color indexed="12"/>
            <rFont val="Tahoma"/>
            <family val="2"/>
          </rPr>
          <t>Tu se vpiše Gauss-Krugerjeva Y koordinata merilnega mesta dotoka odpadne vode na KČN.
Kraji v Sloveniji imajo Gauss-Krugerjevo Y koordinato v območju med 375230 in 623035.</t>
        </r>
      </text>
    </comment>
    <comment ref="B70" authorId="0">
      <text>
        <r>
          <rPr>
            <b/>
            <sz val="10"/>
            <color indexed="12"/>
            <rFont val="Tahoma"/>
            <family val="2"/>
          </rPr>
          <t>Tu se vpiše, ali se čiščena odpadna voda iz čistilne naprave izteka na občutljivem območju, ki je po naši uredbi opredeljeno kot evtrofično območje.</t>
        </r>
      </text>
    </comment>
    <comment ref="B71" authorId="0">
      <text>
        <r>
          <rPr>
            <b/>
            <sz val="10"/>
            <color indexed="12"/>
            <rFont val="Tahoma"/>
            <family val="2"/>
          </rPr>
          <t>Tu se vpiše, ali se čiščena odpadna voda iz čistilne naprave izteka na občutljivem območju, ki je po naši uredbi opredeljeno kot PRISPEVNO območje kopalnih voda.</t>
        </r>
      </text>
    </comment>
    <comment ref="B32" authorId="1">
      <text>
        <r>
          <rPr>
            <b/>
            <sz val="10"/>
            <color indexed="12"/>
            <rFont val="Tahoma"/>
            <family val="2"/>
          </rPr>
          <t>Tu se vpiše, koliko ton suhe snovi blata je bilo odloženo na odlagališča.</t>
        </r>
      </text>
    </comment>
    <comment ref="B23" authorId="0">
      <text>
        <r>
          <rPr>
            <b/>
            <sz val="10"/>
            <color indexed="12"/>
            <rFont val="Tahoma"/>
            <family val="2"/>
          </rPr>
          <t>Tu se vpiše, koliko odpadnega blata po obdelavi je nastalo v letu izvajanja monitoringa (podaja se v tonah suhe snovi). Količina se mora ujemati z vsoto količin pri nadaljnjem ravnanju z blatom oz. odvozom na drugo ČN.</t>
        </r>
      </text>
    </comment>
    <comment ref="B24" authorId="0">
      <text>
        <r>
          <rPr>
            <b/>
            <sz val="10"/>
            <color indexed="12"/>
            <rFont val="Tahoma"/>
            <family val="2"/>
          </rPr>
          <t xml:space="preserve">Tu se vpiše, kolikšna je bila povprečna suha snov v nastalem blatu po obdelavi (podaja se v %). </t>
        </r>
      </text>
    </comment>
    <comment ref="B33" authorId="1">
      <text>
        <r>
          <rPr>
            <b/>
            <sz val="10"/>
            <color indexed="12"/>
            <rFont val="Tahoma"/>
            <family val="2"/>
          </rPr>
          <t>Tu se vpiše, koliko ton suhe snovi blata je ostalo na ČN.</t>
        </r>
      </text>
    </comment>
    <comment ref="B37" authorId="1">
      <text>
        <r>
          <rPr>
            <b/>
            <sz val="10"/>
            <color indexed="12"/>
            <rFont val="Tahoma"/>
            <family val="2"/>
          </rPr>
          <t xml:space="preserve">V primeru, ko se blato odvaža drugam </t>
        </r>
        <r>
          <rPr>
            <b/>
            <sz val="10"/>
            <color indexed="10"/>
            <rFont val="Tahoma"/>
            <family val="2"/>
          </rPr>
          <t>(NE na odlagališče, kmetijska zemljišča, kompostiranje, drugo ČN ali sežig)</t>
        </r>
        <r>
          <rPr>
            <b/>
            <sz val="10"/>
            <color indexed="12"/>
            <rFont val="Tahoma"/>
            <family val="2"/>
          </rPr>
          <t xml:space="preserve">, se v to celico vpiše koliko ton suhe snovi blata je bilo odpeljanih na ta način, </t>
        </r>
        <r>
          <rPr>
            <b/>
            <sz val="10"/>
            <color indexed="10"/>
            <rFont val="Tahoma"/>
            <family val="2"/>
          </rPr>
          <t>v celico B73 pa se navede pojasnilo za kakšen način ravnanja z blatom gre.</t>
        </r>
      </text>
    </comment>
    <comment ref="B36" authorId="1">
      <text>
        <r>
          <rPr>
            <b/>
            <sz val="10"/>
            <color indexed="12"/>
            <rFont val="Tahoma"/>
            <family val="2"/>
          </rPr>
          <t>V primeru, ko se blato sežiga, se v tej celici vpiše koliko ton suhe snovi blata je bilo sežganega.</t>
        </r>
      </text>
    </comment>
    <comment ref="B68" authorId="0">
      <text>
        <r>
          <rPr>
            <b/>
            <sz val="10"/>
            <color indexed="10"/>
            <rFont val="Tahoma"/>
            <family val="2"/>
          </rPr>
          <t>DA</t>
        </r>
        <r>
          <rPr>
            <b/>
            <sz val="10"/>
            <color indexed="12"/>
            <rFont val="Tahoma"/>
            <family val="2"/>
          </rPr>
          <t xml:space="preserve"> navedite v primeru, če je merilno mesto urejeno skladno z zahtevami prvega in drugega odstavka 14. člena Pravilnika. V nasprotnem primeru navedite </t>
        </r>
        <r>
          <rPr>
            <b/>
            <sz val="10"/>
            <color indexed="10"/>
            <rFont val="Tahoma"/>
            <family val="2"/>
          </rPr>
          <t>NE</t>
        </r>
        <r>
          <rPr>
            <b/>
            <sz val="10"/>
            <color indexed="12"/>
            <rFont val="Tahoma"/>
            <family val="2"/>
          </rPr>
          <t xml:space="preserve"> in v spodnji celici podajte pojasnilo glede neurejenosti merilnega mesta.</t>
        </r>
      </text>
    </comment>
    <comment ref="B69" authorId="1">
      <text>
        <r>
          <rPr>
            <b/>
            <sz val="10"/>
            <color indexed="12"/>
            <rFont val="Tahoma"/>
            <family val="2"/>
          </rPr>
          <t>Podajte pojasnilo glede neurejenosti merilnega mesta.</t>
        </r>
      </text>
    </comment>
    <comment ref="B73" authorId="1">
      <text>
        <r>
          <rPr>
            <b/>
            <sz val="9"/>
            <color indexed="12"/>
            <rFont val="Tahoma"/>
            <family val="2"/>
          </rPr>
          <t>Če ste v celico B36 vpisali neko količino blata, v tej celici pojasnite za kakšen način ravnanja z  blatom gre.</t>
        </r>
      </text>
    </comment>
    <comment ref="B29" authorId="1">
      <text>
        <r>
          <rPr>
            <b/>
            <sz val="10"/>
            <color indexed="12"/>
            <rFont val="Tahoma"/>
            <family val="2"/>
          </rPr>
          <t xml:space="preserve">V primeru, ko se del ali vse blato odvaža na drugo ČN, se v tej celici vpiše, koliko </t>
        </r>
        <r>
          <rPr>
            <b/>
            <sz val="10"/>
            <color indexed="10"/>
            <rFont val="Tahoma"/>
            <family val="2"/>
          </rPr>
          <t xml:space="preserve">ton suhe snovi </t>
        </r>
        <r>
          <rPr>
            <b/>
            <sz val="10"/>
            <color indexed="12"/>
            <rFont val="Tahoma"/>
            <family val="2"/>
          </rPr>
          <t>blata je bilo odpeljano na drugo ČN.</t>
        </r>
      </text>
    </comment>
    <comment ref="B30" authorId="1">
      <text>
        <r>
          <rPr>
            <b/>
            <sz val="10"/>
            <color indexed="12"/>
            <rFont val="Tahoma"/>
            <family val="2"/>
          </rPr>
          <t>V primeru, ko se del ali vse blato odvaža na drugo ČN, se v tej celici vpiše ime ČN na katero se blato odvaža.</t>
        </r>
      </text>
    </comment>
    <comment ref="B72" authorId="0">
      <text>
        <r>
          <rPr>
            <b/>
            <sz val="10"/>
            <color indexed="12"/>
            <rFont val="Tahoma"/>
            <family val="2"/>
          </rPr>
          <t>Tu se vpiše, ali se čiščena odpadna voda iz čistilne naprave izteka na občutljivem območju, ki je po naši uredbi opredeljeno kot VPLIVNO območje kopalnih voda.</t>
        </r>
      </text>
    </comment>
  </commentList>
</comments>
</file>

<file path=xl/comments6.xml><?xml version="1.0" encoding="utf-8"?>
<comments xmlns="http://schemas.openxmlformats.org/spreadsheetml/2006/main">
  <authors>
    <author>Mario Zec</author>
  </authors>
  <commentList>
    <comment ref="A19" authorId="0">
      <text>
        <r>
          <rPr>
            <b/>
            <sz val="9"/>
            <rFont val="Tahoma"/>
            <family val="2"/>
          </rPr>
          <t xml:space="preserve">Vnesite letnico naslednjega monitoringa. Pozor pri monitoringih, ki se izvajajo na dve leti. </t>
        </r>
      </text>
    </comment>
  </commentList>
</comments>
</file>

<file path=xl/comments9.xml><?xml version="1.0" encoding="utf-8"?>
<comments xmlns="http://schemas.openxmlformats.org/spreadsheetml/2006/main">
  <authors>
    <author>Zec</author>
  </authors>
  <commentList>
    <comment ref="A10" authorId="0">
      <text>
        <r>
          <rPr>
            <b/>
            <sz val="8"/>
            <rFont val="Tahoma"/>
            <family val="2"/>
          </rPr>
          <t>Napisati je treba številko Okoljevarstvenega dovoljenja, če ga naprava ima, ali Uredbo, po kateri se je izvajal obratovalni monitoring. Našteti je treba tudi vse parametre, ki so presegli mejne vrednosti.</t>
        </r>
      </text>
    </comment>
    <comment ref="A13" authorId="0">
      <text>
        <r>
          <rPr>
            <b/>
            <sz val="8"/>
            <rFont val="Tahoma"/>
            <family val="2"/>
          </rPr>
          <t>Napisati je treba ali naprava čezmerno obremenjuje okolje in s katerimi parametri.</t>
        </r>
      </text>
    </comment>
  </commentList>
</comments>
</file>

<file path=xl/sharedStrings.xml><?xml version="1.0" encoding="utf-8"?>
<sst xmlns="http://schemas.openxmlformats.org/spreadsheetml/2006/main" count="4408" uniqueCount="3217">
  <si>
    <t>Naselje:</t>
  </si>
  <si>
    <t>Ulica:</t>
  </si>
  <si>
    <t>Hišna številka:</t>
  </si>
  <si>
    <t>Poštna številka:</t>
  </si>
  <si>
    <t>Ime pošte:</t>
  </si>
  <si>
    <t>Kontaktna oseba:</t>
  </si>
  <si>
    <t>telefon:</t>
  </si>
  <si>
    <t>fax:</t>
  </si>
  <si>
    <t xml:space="preserve">Naziv izvajalca monitoringa: </t>
  </si>
  <si>
    <t>Naslov izvajalca monitoringa</t>
  </si>
  <si>
    <t>IME ČN:</t>
  </si>
  <si>
    <t>NASLOV ČN</t>
  </si>
  <si>
    <t>Pošta:</t>
  </si>
  <si>
    <t>POROČILO O MONITORINGU ODPADNIH VOD</t>
  </si>
  <si>
    <t>OBČASNE ALI TRAJNE MERITVE ZA LETO</t>
  </si>
  <si>
    <t>izvajalca monitoringa</t>
  </si>
  <si>
    <t>PODATKI O IZVAJALCU MONITORINGA</t>
  </si>
  <si>
    <t>Zap. št.</t>
  </si>
  <si>
    <t>Naziv</t>
  </si>
  <si>
    <t>Mejna</t>
  </si>
  <si>
    <t>Št. vzorčenja</t>
  </si>
  <si>
    <t>Povprečna</t>
  </si>
  <si>
    <t>Minim.</t>
  </si>
  <si>
    <t>Maks.</t>
  </si>
  <si>
    <t>Vsota</t>
  </si>
  <si>
    <t>parametra</t>
  </si>
  <si>
    <t>vrednost</t>
  </si>
  <si>
    <t>datum vzorč.</t>
  </si>
  <si>
    <t>/</t>
  </si>
  <si>
    <t>iztok</t>
  </si>
  <si>
    <t>(hh:mm)</t>
  </si>
  <si>
    <t>Temperatura</t>
  </si>
  <si>
    <t>pH</t>
  </si>
  <si>
    <t>(mg/l)</t>
  </si>
  <si>
    <t>Amonijev dušik</t>
  </si>
  <si>
    <t>KPK</t>
  </si>
  <si>
    <t>(%)</t>
  </si>
  <si>
    <t>učinek</t>
  </si>
  <si>
    <t>Celotni fosfor</t>
  </si>
  <si>
    <t>Celotni dušik</t>
  </si>
  <si>
    <t>Nitratni dušik</t>
  </si>
  <si>
    <t>Nitritni dušik</t>
  </si>
  <si>
    <t>Kjeldahlov dušik</t>
  </si>
  <si>
    <t>(ml/l)</t>
  </si>
  <si>
    <t>Parameter</t>
  </si>
  <si>
    <t>Merilna metoda</t>
  </si>
  <si>
    <t>KONTAKTNA OSEBA (ime):</t>
  </si>
  <si>
    <t>dehidracija  (DA/NE):</t>
  </si>
  <si>
    <t>izkoriščanje bioplina (DA/NE)</t>
  </si>
  <si>
    <t>naselja, deli naselij:</t>
  </si>
  <si>
    <t>Kanalizacijski sistem (mešan, ločen):</t>
  </si>
  <si>
    <t>Večji nepriključeni onesnaževalci:</t>
  </si>
  <si>
    <t>Odvodnik (ime):</t>
  </si>
  <si>
    <t>REKONSTRUKCIJA</t>
  </si>
  <si>
    <t>Hidravlični zadrževalni čas:</t>
  </si>
  <si>
    <t>ODPADNE SNOVI IZ GREZNIC</t>
  </si>
  <si>
    <t>ali se sprejemajo (DA/NE)</t>
  </si>
  <si>
    <t>izvor odpadnh snovi iz greznic:</t>
  </si>
  <si>
    <t>TIP NAPRAVE (komunalna/skupna):</t>
  </si>
  <si>
    <t>param.</t>
  </si>
  <si>
    <t xml:space="preserve">Čas vzorčenja reprezentativnega vzorca (ure): </t>
  </si>
  <si>
    <t>Ali se izvajajo trajne meritve pretoka (DA/NE):</t>
  </si>
  <si>
    <t>Po katerem členu uredbe KČN se vrednoti iztok odpadne vode:</t>
  </si>
  <si>
    <t>Število dni obratovanja čistilne naprave (dni):</t>
  </si>
  <si>
    <r>
      <t>Skupna letna količina odpadne vode na ČN (1000 m</t>
    </r>
    <r>
      <rPr>
        <vertAlign val="superscript"/>
        <sz val="10"/>
        <rFont val="Arial"/>
        <family val="2"/>
      </rPr>
      <t>3</t>
    </r>
    <r>
      <rPr>
        <sz val="10"/>
        <rFont val="Arial"/>
        <family val="2"/>
      </rPr>
      <t>)</t>
    </r>
  </si>
  <si>
    <t>Velikost naprave (PE):</t>
  </si>
  <si>
    <t>Iztok ČN v (ime vodotoka):</t>
  </si>
  <si>
    <t>Čas vzorčenja reprezentativnega vzorca (ure):</t>
  </si>
  <si>
    <r>
      <t>BPK</t>
    </r>
    <r>
      <rPr>
        <b/>
        <vertAlign val="subscript"/>
        <sz val="10"/>
        <rFont val="Arial"/>
        <family val="2"/>
      </rPr>
      <t>5</t>
    </r>
  </si>
  <si>
    <t>V (Na):</t>
  </si>
  <si>
    <t>Datum:</t>
  </si>
  <si>
    <t>Gauss-Krüger koordinata iztoka</t>
  </si>
  <si>
    <t>X:</t>
  </si>
  <si>
    <t>Y:</t>
  </si>
  <si>
    <t>Letni povprečni učinek čiščenja ČN</t>
  </si>
  <si>
    <t>Po  KPK</t>
  </si>
  <si>
    <r>
      <t>Po BPK</t>
    </r>
    <r>
      <rPr>
        <b/>
        <vertAlign val="subscript"/>
        <sz val="12"/>
        <rFont val="Arial CE"/>
        <family val="2"/>
      </rPr>
      <t>5</t>
    </r>
  </si>
  <si>
    <t>Po celotnem fosforju</t>
  </si>
  <si>
    <t>Po celotnem dušiku</t>
  </si>
  <si>
    <t>identifikacija vzorca</t>
  </si>
  <si>
    <t>Šifra dejavnosti izvajalca monitoringa:</t>
  </si>
  <si>
    <t>PODATKI O UPRAVLJALCU ČN</t>
  </si>
  <si>
    <t>Število dni normalnega obratovanja v letu izvajanja monitoringa:</t>
  </si>
  <si>
    <t>Neraztop. Sn.</t>
  </si>
  <si>
    <t>Usedljive sn.</t>
  </si>
  <si>
    <t>(dd.mm.ll)</t>
  </si>
  <si>
    <t>Ali se izvajajo trajne meritve pretoka:</t>
  </si>
  <si>
    <t>na kmetijske povšine (tone SS):</t>
  </si>
  <si>
    <t>odvažanje na drugo ČN (tone SS):</t>
  </si>
  <si>
    <t>drugo (tone SS):</t>
  </si>
  <si>
    <t>ime ČN na katero se blato odvaža:</t>
  </si>
  <si>
    <t xml:space="preserve">Naslov: </t>
  </si>
  <si>
    <t>Evidenčna številka:</t>
  </si>
  <si>
    <t>Izvajalec:</t>
  </si>
  <si>
    <t>Naročnik:</t>
  </si>
  <si>
    <t xml:space="preserve">Odgovorna oseba 
izvajalca monitoringa: 
</t>
  </si>
  <si>
    <t>Operativno vodenje 
in odgovorna oseba  
za izdelavo poročila:</t>
  </si>
  <si>
    <t xml:space="preserve">Vzorčenje, meritve
in izdelava poročila:
</t>
  </si>
  <si>
    <t>Sodelavci:</t>
  </si>
  <si>
    <t>POROČILO O OBRATOVALNEM MONITORINGU ZA KOMUNALNO ČISTILNO NAPRAVO</t>
  </si>
  <si>
    <t>1. Glavne tehnične značilnosti čistilne naprave</t>
  </si>
  <si>
    <t>1.2 Objekti naprave in njihove prostornine</t>
  </si>
  <si>
    <t>2. Osnovni podatki o ČN</t>
  </si>
  <si>
    <t>4. Obseg in vrsta meritev in analiz</t>
  </si>
  <si>
    <t>5. Mesto in čas vzorčenja in analiz</t>
  </si>
  <si>
    <t>1.5 Opombe</t>
  </si>
  <si>
    <t>Identifikacijska številka za DDV:</t>
  </si>
  <si>
    <t>3. Letna količina čiščene odpadne vode</t>
  </si>
  <si>
    <t>elektronski naslov:</t>
  </si>
  <si>
    <t>odvažanje na sežig (tone SS):</t>
  </si>
  <si>
    <t>skupno število priključ. prebivalcev na kanalizacijski sistem:</t>
  </si>
  <si>
    <t>Gauss-Krüger koordinata CENTROIDA čistilne naprave</t>
  </si>
  <si>
    <t>Gauss-Krüger koordinata merilnega mesta na IZTOKU</t>
  </si>
  <si>
    <t>Akreditirana metoda</t>
  </si>
  <si>
    <t>Ime podizvajalca</t>
  </si>
  <si>
    <t>Meja zaznavnosti (LOD)</t>
  </si>
  <si>
    <t>Meja določljivosti (LOQ)</t>
  </si>
  <si>
    <t>Nerazt. sn. (mg/l)</t>
  </si>
  <si>
    <t>Used. sn. (ml/l)</t>
  </si>
  <si>
    <t>KPK (mg/l)</t>
  </si>
  <si>
    <t>Celotni fosfor (mg/l)</t>
  </si>
  <si>
    <t>Celotni dušik (mg/l)</t>
  </si>
  <si>
    <t>Amonijev dušik (mg/l)</t>
  </si>
  <si>
    <t>Nitratni dušik (mg/l)</t>
  </si>
  <si>
    <t>Nitritni dušik * (mg/l)</t>
  </si>
  <si>
    <t>Kjeldahlov dušik (mg/l)</t>
  </si>
  <si>
    <t>8. Podatki o meritvah na vtoku in iztoku komunalne ali skupne čistilne naprave</t>
  </si>
  <si>
    <t>9. Vrednotenje izmerjene emisije</t>
  </si>
  <si>
    <t>10. Priloge</t>
  </si>
  <si>
    <t>1.1 Opis tehnologije čiščenja 
(tehnološka shema procesa je obvezna priloga in se doda na list Priloge)</t>
  </si>
  <si>
    <t>PODATKI O IZVAJALCU JAVNE SLUŽBE ODVAJANJA IN ČIŠČENJA ODPADNIH VOD</t>
  </si>
  <si>
    <t xml:space="preserve">Naziv izvajalca javne službe: </t>
  </si>
  <si>
    <t>Naslov izvajalca javne službe</t>
  </si>
  <si>
    <t>upravljavca čistilne naprave</t>
  </si>
  <si>
    <t>1.3 Rekonstrukcija naprave</t>
  </si>
  <si>
    <t>1.4 Priključena naselja in deli naselij, priključene industrijske naprave in njihov delež v skupni letni količini čiščene odpadne vode</t>
  </si>
  <si>
    <t>Predvideno leto prilagoditve obstoječe ČN:</t>
  </si>
  <si>
    <t>Iztok na občutljivo območje (evtrofikacija) (DA/NE):</t>
  </si>
  <si>
    <t xml:space="preserve">Naziv upravljavca: </t>
  </si>
  <si>
    <t>Naslov upravljavca</t>
  </si>
  <si>
    <t>Matična številka upravljavca:</t>
  </si>
  <si>
    <t>Šifra dejavnosti upravljavca:</t>
  </si>
  <si>
    <t>Leto pričetka obratovanja:</t>
  </si>
  <si>
    <t>leto začetka obratovanja rekonstruirane naprave:</t>
  </si>
  <si>
    <t>na odlagališča (tone SS):</t>
  </si>
  <si>
    <t>število priključ. prebivalcev na ČN:</t>
  </si>
  <si>
    <t>Izvor odpadnih vod:
(javna k., industrija, farme...)</t>
  </si>
  <si>
    <t xml:space="preserve">Zmogljivost ČN (PE):  </t>
  </si>
  <si>
    <t>Vrednotenje iztoka odpadne vode (člen uredbe in OVD):</t>
  </si>
  <si>
    <t>povpr. suha snov nastalega blata (%):</t>
  </si>
  <si>
    <t>ostanek na ČN (tone SS):</t>
  </si>
  <si>
    <t>Urejenost merilnega mesta (DA/NE)</t>
  </si>
  <si>
    <r>
      <t>PRIMER</t>
    </r>
    <r>
      <rPr>
        <sz val="10"/>
        <rFont val="Arial CE"/>
        <family val="0"/>
      </rPr>
      <t xml:space="preserve"> TABELE TRAJNIH MERITEV PRETOKA, pH VREDNOSTI IN TEMPERATURE NA IZTOKU IZ KČN</t>
    </r>
  </si>
  <si>
    <t>Teden</t>
  </si>
  <si>
    <r>
      <t>Pretok m</t>
    </r>
    <r>
      <rPr>
        <vertAlign val="superscript"/>
        <sz val="10"/>
        <rFont val="Arial CE"/>
        <family val="0"/>
      </rPr>
      <t>3</t>
    </r>
    <r>
      <rPr>
        <sz val="10"/>
        <rFont val="Arial CE"/>
        <family val="0"/>
      </rPr>
      <t>/dan</t>
    </r>
  </si>
  <si>
    <t>Komulativa</t>
  </si>
  <si>
    <r>
      <t xml:space="preserve">Temperatura </t>
    </r>
    <r>
      <rPr>
        <vertAlign val="superscript"/>
        <sz val="10"/>
        <rFont val="Arial CE"/>
        <family val="0"/>
      </rPr>
      <t>o</t>
    </r>
    <r>
      <rPr>
        <sz val="10"/>
        <rFont val="Arial CE"/>
        <family val="0"/>
      </rPr>
      <t>C</t>
    </r>
  </si>
  <si>
    <t>Min</t>
  </si>
  <si>
    <t>Maks</t>
  </si>
  <si>
    <t>Povpr.</t>
  </si>
  <si>
    <r>
      <t>m</t>
    </r>
    <r>
      <rPr>
        <vertAlign val="superscript"/>
        <sz val="10"/>
        <rFont val="Arial CE"/>
        <family val="0"/>
      </rPr>
      <t>3</t>
    </r>
  </si>
  <si>
    <t>1.   TEDEN</t>
  </si>
  <si>
    <t>2.   TEDEN</t>
  </si>
  <si>
    <t>3.   TEDEN</t>
  </si>
  <si>
    <t>4.   TEDEN</t>
  </si>
  <si>
    <t>5.   TEDEN</t>
  </si>
  <si>
    <t>6.   TEDEN</t>
  </si>
  <si>
    <t>7.   TEDEN</t>
  </si>
  <si>
    <t>8.   TEDEN</t>
  </si>
  <si>
    <t>9.   TEDEN</t>
  </si>
  <si>
    <t>10. TEDEN</t>
  </si>
  <si>
    <t>11. TEDEN</t>
  </si>
  <si>
    <t>12. TEDEN</t>
  </si>
  <si>
    <t>13. TEDEN</t>
  </si>
  <si>
    <t>14. TEDEN</t>
  </si>
  <si>
    <t>15. TEDEN</t>
  </si>
  <si>
    <t>16. TEDEN</t>
  </si>
  <si>
    <t>17. TEDEN</t>
  </si>
  <si>
    <t>18. TEDEN</t>
  </si>
  <si>
    <t>19. TEDEN</t>
  </si>
  <si>
    <t>20. TEDEN</t>
  </si>
  <si>
    <t>21. TEDEN</t>
  </si>
  <si>
    <t>22. TEDEN</t>
  </si>
  <si>
    <t>23. TEDEN</t>
  </si>
  <si>
    <t>24. TEDEN</t>
  </si>
  <si>
    <t>25. TEDEN</t>
  </si>
  <si>
    <t>26. TEDEN</t>
  </si>
  <si>
    <t>27. TEDEN</t>
  </si>
  <si>
    <t>28. TEDEN</t>
  </si>
  <si>
    <t>29. TEDEN</t>
  </si>
  <si>
    <t>30. TEDEN</t>
  </si>
  <si>
    <t>31. TEDEN</t>
  </si>
  <si>
    <t>32. TEDEN</t>
  </si>
  <si>
    <t>33. TEDEN</t>
  </si>
  <si>
    <t>34. TEDEN</t>
  </si>
  <si>
    <t>35. TEDEN</t>
  </si>
  <si>
    <t>36. TEDEN</t>
  </si>
  <si>
    <t>37. TEDEN</t>
  </si>
  <si>
    <t>38. TEDEN</t>
  </si>
  <si>
    <t>39. TEDEN</t>
  </si>
  <si>
    <t>40. TEDEN</t>
  </si>
  <si>
    <t>41. TEDEN</t>
  </si>
  <si>
    <t>42. TEDEN</t>
  </si>
  <si>
    <t>43. TEDEN</t>
  </si>
  <si>
    <t>44. TEDEN</t>
  </si>
  <si>
    <t>45. TEDEN</t>
  </si>
  <si>
    <t>46. TEDEN</t>
  </si>
  <si>
    <t>47. TEDEN</t>
  </si>
  <si>
    <t>48. TEDEN</t>
  </si>
  <si>
    <t>49. TEDEN</t>
  </si>
  <si>
    <t>50. TEDEN</t>
  </si>
  <si>
    <t>51. TEDEN</t>
  </si>
  <si>
    <t>52. TEDEN</t>
  </si>
  <si>
    <t>53. TEDEN</t>
  </si>
  <si>
    <t>NASTALO BLATO PO OBDELAVI</t>
  </si>
  <si>
    <t>Gauss-Krüger koordinata merilnega mesta na VTOKU</t>
  </si>
  <si>
    <r>
      <t xml:space="preserve"> v času vzor. (m</t>
    </r>
    <r>
      <rPr>
        <b/>
        <vertAlign val="superscript"/>
        <sz val="10"/>
        <rFont val="Arial"/>
        <family val="2"/>
      </rPr>
      <t>3</t>
    </r>
    <r>
      <rPr>
        <b/>
        <sz val="10"/>
        <rFont val="Arial"/>
        <family val="2"/>
      </rPr>
      <t>)</t>
    </r>
  </si>
  <si>
    <t>Količ. odpad. vode</t>
  </si>
  <si>
    <t>vtok</t>
  </si>
  <si>
    <t>Enota</t>
  </si>
  <si>
    <t/>
  </si>
  <si>
    <t>mg/l</t>
  </si>
  <si>
    <t>1,1,1 Trikloroetan*</t>
  </si>
  <si>
    <t>1,1,1-trikloro-22 bis (p-klorofenik) etan*</t>
  </si>
  <si>
    <t>1,1,2,2 - Tetrakloroetan*</t>
  </si>
  <si>
    <t>1,1-Dikloroeten*</t>
  </si>
  <si>
    <t>1,2,3,4,5,6 - Heksaklorocikloheksan (HCH)*</t>
  </si>
  <si>
    <t>1,2,4-trimetilbenzen*</t>
  </si>
  <si>
    <t>1,2-Dikloroetan*</t>
  </si>
  <si>
    <t>1,3,5-trimetilbenzen*</t>
  </si>
  <si>
    <t>1,4-Dioksan*</t>
  </si>
  <si>
    <t>1-Butanol</t>
  </si>
  <si>
    <t>1-Propanol</t>
  </si>
  <si>
    <t>2-Butanol</t>
  </si>
  <si>
    <t>2-butanon*</t>
  </si>
  <si>
    <t>2-Propanol</t>
  </si>
  <si>
    <t>4-nonilfenol monoetoksilat*</t>
  </si>
  <si>
    <t>4-tert-oktilfenol*</t>
  </si>
  <si>
    <t>Acenaften</t>
  </si>
  <si>
    <t>Acenaftilen</t>
  </si>
  <si>
    <t>Aceton</t>
  </si>
  <si>
    <t>Acetonitril*</t>
  </si>
  <si>
    <t>Adsorbljivi organski halogeni (AOX)*</t>
  </si>
  <si>
    <t>Cl</t>
  </si>
  <si>
    <t>Akrilamid*</t>
  </si>
  <si>
    <t>Alaklor*</t>
  </si>
  <si>
    <t>Aldrin*</t>
  </si>
  <si>
    <t>Aluminij</t>
  </si>
  <si>
    <t>Al</t>
  </si>
  <si>
    <t>g/t</t>
  </si>
  <si>
    <t>Amonijev dušik*</t>
  </si>
  <si>
    <t>N</t>
  </si>
  <si>
    <t>Antimon*</t>
  </si>
  <si>
    <t>Sb</t>
  </si>
  <si>
    <t>Antracen*</t>
  </si>
  <si>
    <t>AOX-faktor(g/t)*</t>
  </si>
  <si>
    <t>AOX</t>
  </si>
  <si>
    <t>AOX-faktor(kg/t)*</t>
  </si>
  <si>
    <t>kg/t</t>
  </si>
  <si>
    <t>Arzen*</t>
  </si>
  <si>
    <t>As</t>
  </si>
  <si>
    <t>Arzen-faktor(g/t)*</t>
  </si>
  <si>
    <t>Arzen-faktor(kg/t)*</t>
  </si>
  <si>
    <t>Atrazin*</t>
  </si>
  <si>
    <t>Azbest</t>
  </si>
  <si>
    <t>Baker*</t>
  </si>
  <si>
    <t>Cu</t>
  </si>
  <si>
    <t>Baker-faktor(g/kg)*</t>
  </si>
  <si>
    <t>g/kg</t>
  </si>
  <si>
    <t>Baker-faktor(g/t)*</t>
  </si>
  <si>
    <t>Baker-faktor(mg/m2)*</t>
  </si>
  <si>
    <t>mg/m2</t>
  </si>
  <si>
    <t>Baker-faktor(mg/t)*</t>
  </si>
  <si>
    <t>mg/t</t>
  </si>
  <si>
    <t>Barij*</t>
  </si>
  <si>
    <t>Ba</t>
  </si>
  <si>
    <t>Benzen*</t>
  </si>
  <si>
    <t>Benzo(a)antracen*</t>
  </si>
  <si>
    <t>Benzo(a)piren*</t>
  </si>
  <si>
    <t>Benzo(b)fluoronaten*</t>
  </si>
  <si>
    <t>Benzo(g,h,i)perilen*</t>
  </si>
  <si>
    <t>Benzo(k)fluoranten*</t>
  </si>
  <si>
    <t>Berilij</t>
  </si>
  <si>
    <t>Be</t>
  </si>
  <si>
    <t>Biokemijska potreba po kisiku (BPK5)</t>
  </si>
  <si>
    <t>O2</t>
  </si>
  <si>
    <t>Biološka razgradljivost</t>
  </si>
  <si>
    <t>%</t>
  </si>
  <si>
    <t>Bisfenol-A*</t>
  </si>
  <si>
    <t>Bor*</t>
  </si>
  <si>
    <t>B</t>
  </si>
  <si>
    <t>Bor-faktor(kg/t)*</t>
  </si>
  <si>
    <t>BPK5-faktor(g/t)</t>
  </si>
  <si>
    <t>BPK5-faktor(kg/t)</t>
  </si>
  <si>
    <t>Bromacil*</t>
  </si>
  <si>
    <t>Bromat*</t>
  </si>
  <si>
    <t>Bromirani difenileter (PBDE)*</t>
  </si>
  <si>
    <t>BTX-faktor(g/t)*</t>
  </si>
  <si>
    <t>Butilacetat*</t>
  </si>
  <si>
    <t>Celotni cianid*</t>
  </si>
  <si>
    <t>CN</t>
  </si>
  <si>
    <t>P</t>
  </si>
  <si>
    <t>Celotni fosfor-faktor(g/t)</t>
  </si>
  <si>
    <t>Celotni fosfor-faktor(kg/t)</t>
  </si>
  <si>
    <t>Celotni klor*</t>
  </si>
  <si>
    <t>Cl2</t>
  </si>
  <si>
    <t>Celotni krom*</t>
  </si>
  <si>
    <t>Cr</t>
  </si>
  <si>
    <t>Celotni krom-faktor(g/t)*</t>
  </si>
  <si>
    <t>Celotni krom-faktor(mg/t)*</t>
  </si>
  <si>
    <t>Celotni ogljikovod.-faktor(g/t)*</t>
  </si>
  <si>
    <t>Celotni ogljikovodiki (mineralna olja)*</t>
  </si>
  <si>
    <t>Celotni organski ogljik (TOC)</t>
  </si>
  <si>
    <t>C</t>
  </si>
  <si>
    <t>Celotni pesticidi*</t>
  </si>
  <si>
    <t>Celotni vezani dušik-faktor(g/t)</t>
  </si>
  <si>
    <t>Celotni vezani dušik-faktor(kg/t)</t>
  </si>
  <si>
    <t>Cianid - prosti*</t>
  </si>
  <si>
    <t>Cianid prosti-faktor(g/t)*</t>
  </si>
  <si>
    <t>Cink*</t>
  </si>
  <si>
    <t>Zn</t>
  </si>
  <si>
    <t>Cink-faktor(g/kg)*</t>
  </si>
  <si>
    <t>Cink-faktor(g/t)*</t>
  </si>
  <si>
    <t>Cink-faktor(mg/m2)*</t>
  </si>
  <si>
    <t>Cink-faktor(mg/t)*</t>
  </si>
  <si>
    <t>Di(2-etilheksil)ftalat (DEHP)*</t>
  </si>
  <si>
    <t>Dibenzo(a,h)antracen*</t>
  </si>
  <si>
    <t>Dibutilftalat*</t>
  </si>
  <si>
    <t>Dibutilkositrove spojine (Dibutilkositrov kation)*</t>
  </si>
  <si>
    <t>DBT kation</t>
  </si>
  <si>
    <t>Dieldrin*</t>
  </si>
  <si>
    <t>Diklorometan*</t>
  </si>
  <si>
    <t>Dikofol*</t>
  </si>
  <si>
    <t>Dioksini in furani (PCDD/PCDF)*</t>
  </si>
  <si>
    <t>Diuron*</t>
  </si>
  <si>
    <t>Drini-vsota*</t>
  </si>
  <si>
    <t>Dušik-Kjeldahl</t>
  </si>
  <si>
    <t>Endosulfan*</t>
  </si>
  <si>
    <t>Endrin*</t>
  </si>
  <si>
    <t>Epiklorhidrin*</t>
  </si>
  <si>
    <t>Escherichia coli</t>
  </si>
  <si>
    <t>cfu/100 ml</t>
  </si>
  <si>
    <t>Etanol</t>
  </si>
  <si>
    <t>Etilacetat</t>
  </si>
  <si>
    <t>Etilbenzen*</t>
  </si>
  <si>
    <t>Etilenoksid*</t>
  </si>
  <si>
    <t>Fenantren*</t>
  </si>
  <si>
    <t>Fenilureazni pesticidi*</t>
  </si>
  <si>
    <t>Fenoli*</t>
  </si>
  <si>
    <t>C6H5OH</t>
  </si>
  <si>
    <t>Fenoli-faktor(g/t)*</t>
  </si>
  <si>
    <t>Fipronil*</t>
  </si>
  <si>
    <t>Fluoranten*</t>
  </si>
  <si>
    <t>Fluoren</t>
  </si>
  <si>
    <t>Fluorid(g/t)*</t>
  </si>
  <si>
    <t>F</t>
  </si>
  <si>
    <t>Fluorid*</t>
  </si>
  <si>
    <t>Formaldehid*</t>
  </si>
  <si>
    <t>Fosfor-ortofosfatni</t>
  </si>
  <si>
    <t>Glifosat*</t>
  </si>
  <si>
    <t>Heksabromobifenil*</t>
  </si>
  <si>
    <t>Heksaklorbenzen (HCB)*</t>
  </si>
  <si>
    <t>Heksaklorbenzen-faktor(g/t)*</t>
  </si>
  <si>
    <t>HCB</t>
  </si>
  <si>
    <t>Heksakloro-1,3-Butadien*</t>
  </si>
  <si>
    <t>Heksakloroetan*</t>
  </si>
  <si>
    <t>Heptaklor*</t>
  </si>
  <si>
    <t>Heptaklorepoksid</t>
  </si>
  <si>
    <t>Hidrazin</t>
  </si>
  <si>
    <t>Indeno(1,2,3-cd)piren*</t>
  </si>
  <si>
    <t>Intestinalni enterokoki</t>
  </si>
  <si>
    <t>Izobutil acetat*</t>
  </si>
  <si>
    <t>Izodrin*</t>
  </si>
  <si>
    <t>Izoproturon*</t>
  </si>
  <si>
    <t>Izpihljivi org. halogeni-POX*</t>
  </si>
  <si>
    <t>Kadmij*</t>
  </si>
  <si>
    <t>Cd</t>
  </si>
  <si>
    <t>Kadmij-faktor(g/t)*</t>
  </si>
  <si>
    <t>Kadmij-faktor(kg/t)*</t>
  </si>
  <si>
    <t>Kadmij-faktor(mg/t)*</t>
  </si>
  <si>
    <t>Kemijska potreba po kisiku (KPK)</t>
  </si>
  <si>
    <t>Klor - prosti*</t>
  </si>
  <si>
    <t>Klordan*</t>
  </si>
  <si>
    <t>Klordekon*</t>
  </si>
  <si>
    <t>Klorfenvinfos*</t>
  </si>
  <si>
    <t>Klorid(kg/t)</t>
  </si>
  <si>
    <t>Kloridi</t>
  </si>
  <si>
    <t>Kloroalkani (C10-C13)*</t>
  </si>
  <si>
    <t>Klorobenzeni*</t>
  </si>
  <si>
    <t>Klorotoluron (+ Desmetil klorotoluron)*</t>
  </si>
  <si>
    <t>Klorpirifos*</t>
  </si>
  <si>
    <t>Kobalt*</t>
  </si>
  <si>
    <t>Co</t>
  </si>
  <si>
    <t>količina odp. vode-faktor(m3/t)</t>
  </si>
  <si>
    <t>Q</t>
  </si>
  <si>
    <t>m3/t</t>
  </si>
  <si>
    <t>Količina odpadne vode</t>
  </si>
  <si>
    <t>m3</t>
  </si>
  <si>
    <t>Količina odpadne vode(1000 m3)</t>
  </si>
  <si>
    <t>1000 m3</t>
  </si>
  <si>
    <t>Koliformne bakterije fekalnega izvora</t>
  </si>
  <si>
    <t>Število v 100 ml</t>
  </si>
  <si>
    <t>Kositer*</t>
  </si>
  <si>
    <t>Sn</t>
  </si>
  <si>
    <t>KPK-faktor(g/t)</t>
  </si>
  <si>
    <t>KPK-faktor(kg/t)</t>
  </si>
  <si>
    <t>Krom-šestvalentni*</t>
  </si>
  <si>
    <t>Krom-šestvalentni-faktor(g/t)*</t>
  </si>
  <si>
    <t>Ksilen*</t>
  </si>
  <si>
    <t>Kvintozen*</t>
  </si>
  <si>
    <t>Lahkohlapni aromatski ogljikovodiki (BTX)*</t>
  </si>
  <si>
    <t>Lindan*</t>
  </si>
  <si>
    <t>Linearni alkilbenzen sulfonati - LAS (C10-C13)*</t>
  </si>
  <si>
    <t>m,p-Ksilen*</t>
  </si>
  <si>
    <t>Mangan</t>
  </si>
  <si>
    <t>Mn</t>
  </si>
  <si>
    <t>Mejni emisijski delež oddane toplote</t>
  </si>
  <si>
    <t>Metanol</t>
  </si>
  <si>
    <t>Metolaklor*</t>
  </si>
  <si>
    <t>Metribuzin vsota*</t>
  </si>
  <si>
    <t>Mireks*</t>
  </si>
  <si>
    <t>Molibden*</t>
  </si>
  <si>
    <t>Mo</t>
  </si>
  <si>
    <t>Molibden-faktor(g/t)*</t>
  </si>
  <si>
    <t>Naftalen*</t>
  </si>
  <si>
    <t>Nerazt. snovi-faktor (kg/t)</t>
  </si>
  <si>
    <t>Nerazt. snovi-faktor(g/t)</t>
  </si>
  <si>
    <t>Neraztopljene snovi</t>
  </si>
  <si>
    <t>N-heksan*</t>
  </si>
  <si>
    <t>Nikelj*</t>
  </si>
  <si>
    <t>Ni</t>
  </si>
  <si>
    <t>Nikelj-faktor(g/t)*</t>
  </si>
  <si>
    <t>Nikelj-faktor(mg/t)*</t>
  </si>
  <si>
    <t>Nitritni dušik*</t>
  </si>
  <si>
    <t>Nonilfenol in nonilfenol etoksilati*</t>
  </si>
  <si>
    <t>Nonilfenol*</t>
  </si>
  <si>
    <t>Obarvanost pri 436 nm</t>
  </si>
  <si>
    <t>SAK</t>
  </si>
  <si>
    <t>m-1</t>
  </si>
  <si>
    <t>Obarvanost pri 525 nm</t>
  </si>
  <si>
    <t>Obarvanost pri 620 nm</t>
  </si>
  <si>
    <t>o-Ksilen*</t>
  </si>
  <si>
    <t>Oktilfenol*</t>
  </si>
  <si>
    <t>Oktilfenoli in oktilfenol etoksilati*</t>
  </si>
  <si>
    <t>Organoklorni pesticidi - vsota*</t>
  </si>
  <si>
    <t>Organokositrove spojine*</t>
  </si>
  <si>
    <t>Organski dušik</t>
  </si>
  <si>
    <t>para-para DDT*</t>
  </si>
  <si>
    <t>PCB-101*</t>
  </si>
  <si>
    <t>PCB-118*</t>
  </si>
  <si>
    <t>PCB-138*</t>
  </si>
  <si>
    <t>PCB-153*</t>
  </si>
  <si>
    <t>PCB-180*</t>
  </si>
  <si>
    <t>PCB-194*</t>
  </si>
  <si>
    <t>PCB-28*</t>
  </si>
  <si>
    <t>PCB-52*</t>
  </si>
  <si>
    <t>Pendimetalin*</t>
  </si>
  <si>
    <t>Pentaklorobenzen*</t>
  </si>
  <si>
    <t>Pesticidi fenilurea*</t>
  </si>
  <si>
    <t>Pesticidi fenilurea, bromacil, metribuzin - vsota*</t>
  </si>
  <si>
    <t>pH-delež vrednosti izven območja MDK(%)*</t>
  </si>
  <si>
    <t>pH-vrednost</t>
  </si>
  <si>
    <t>Piren</t>
  </si>
  <si>
    <t>Polarna organska topila</t>
  </si>
  <si>
    <t>Polic. arom. oglj. PAO-faktor(g/t)*</t>
  </si>
  <si>
    <t>Policiklični aromatski ogljikovodiki (PAH)*</t>
  </si>
  <si>
    <t>Poliklorirani bifenili (PCB)*</t>
  </si>
  <si>
    <t>Prometrin*</t>
  </si>
  <si>
    <t>Selen</t>
  </si>
  <si>
    <t>Se</t>
  </si>
  <si>
    <t>shranjevanje vzorcev</t>
  </si>
  <si>
    <t>Simazin*</t>
  </si>
  <si>
    <t>Skupne koliformne bakterije</t>
  </si>
  <si>
    <t>S-metolaklor*</t>
  </si>
  <si>
    <t>Srebro*</t>
  </si>
  <si>
    <t>Ag</t>
  </si>
  <si>
    <t>Srebro-faktor(g/kg)*</t>
  </si>
  <si>
    <t>Srebro-faktor(mg/m2)*</t>
  </si>
  <si>
    <t>Stiren*</t>
  </si>
  <si>
    <t>Streptokoki fekalnega izvora</t>
  </si>
  <si>
    <t>Strokovna ocena</t>
  </si>
  <si>
    <t>Strupenost za vodne bolhe</t>
  </si>
  <si>
    <t>SD</t>
  </si>
  <si>
    <t>Sulfat</t>
  </si>
  <si>
    <t>SO4</t>
  </si>
  <si>
    <t>Sulfid</t>
  </si>
  <si>
    <t>S</t>
  </si>
  <si>
    <t>Sulfid-faktor(g/t)</t>
  </si>
  <si>
    <t>Sulfit</t>
  </si>
  <si>
    <t>SO3</t>
  </si>
  <si>
    <t>Sulfit-faktor(g/t)</t>
  </si>
  <si>
    <t>Svinec*</t>
  </si>
  <si>
    <t>Pb</t>
  </si>
  <si>
    <t>Svinec-faktor(g/t)*</t>
  </si>
  <si>
    <t>Svinec-faktor(kg/t)*</t>
  </si>
  <si>
    <t>Svinec-faktor(mg/t)*</t>
  </si>
  <si>
    <t>Talij*</t>
  </si>
  <si>
    <t>Tl</t>
  </si>
  <si>
    <t>Teknazen*</t>
  </si>
  <si>
    <t>Telur</t>
  </si>
  <si>
    <t>Te</t>
  </si>
  <si>
    <t>oC</t>
  </si>
  <si>
    <t>Temperatura-delež vrednosti izven območja MDK(%)</t>
  </si>
  <si>
    <t>Tenzidi-anionski</t>
  </si>
  <si>
    <t>Tenzidi-kationski</t>
  </si>
  <si>
    <t>Tenzidi-neionski</t>
  </si>
  <si>
    <t>Terbutilazin*</t>
  </si>
  <si>
    <t>Tetrakloroeten*</t>
  </si>
  <si>
    <t>Tetraklorometan*</t>
  </si>
  <si>
    <t>Težkohlapne lipofilne snovi (maščobe, mineralna olja …)</t>
  </si>
  <si>
    <t>Titan</t>
  </si>
  <si>
    <t>Ti</t>
  </si>
  <si>
    <t>Toksafen*</t>
  </si>
  <si>
    <t>Toluen*</t>
  </si>
  <si>
    <t>Triazinski pesticidi in metaboliti - vsota*</t>
  </si>
  <si>
    <t>Triazinski pesticidi*</t>
  </si>
  <si>
    <t>Tributilkositrove spojine (Tributilkositrov kation)*</t>
  </si>
  <si>
    <t>TBT kation</t>
  </si>
  <si>
    <t>Trifenilkositrove spojine (Trifenilkositrov kation)*</t>
  </si>
  <si>
    <t>TPT kation</t>
  </si>
  <si>
    <t>Trifluralin*</t>
  </si>
  <si>
    <t>Triklorobenzen *</t>
  </si>
  <si>
    <t>Trikloroeten*</t>
  </si>
  <si>
    <t>Triklorometan*</t>
  </si>
  <si>
    <t>Učinek čiščenja po BPK5</t>
  </si>
  <si>
    <t>%BPK5</t>
  </si>
  <si>
    <t>Učinek čiščenja po KPK</t>
  </si>
  <si>
    <t>%KPK</t>
  </si>
  <si>
    <t>Učinek čiščenja po N</t>
  </si>
  <si>
    <t>%N</t>
  </si>
  <si>
    <t>Učinek čiščenja po P</t>
  </si>
  <si>
    <t>%P</t>
  </si>
  <si>
    <t>Učinek čiščenja po TOC</t>
  </si>
  <si>
    <t>%TOC</t>
  </si>
  <si>
    <t>Usedljive snovi</t>
  </si>
  <si>
    <t>ml/l</t>
  </si>
  <si>
    <t>Vanadij*</t>
  </si>
  <si>
    <t>V</t>
  </si>
  <si>
    <t>Vanadij-faktor(mg/t)*</t>
  </si>
  <si>
    <t>Vinil klorid*</t>
  </si>
  <si>
    <t>Volfram*</t>
  </si>
  <si>
    <t>W</t>
  </si>
  <si>
    <t>Volfram-faktor(g/t)*</t>
  </si>
  <si>
    <t>Vsota amon., nitra. in nitri. N-faktor(g/t)</t>
  </si>
  <si>
    <t>Vsota amonijevega, nitritnega in nitratnega dušika</t>
  </si>
  <si>
    <t>Vsota anionskih in neionskih tenzidov</t>
  </si>
  <si>
    <t>Vsota Benzo(b)fluoronatena in Benzo(k)fluoronatena*</t>
  </si>
  <si>
    <t>vsota DDT*</t>
  </si>
  <si>
    <t>Vsota Indeno(1,2,3-cd)pirena in Benzo(ghi)perilena*</t>
  </si>
  <si>
    <t>vzorčenje</t>
  </si>
  <si>
    <t>Železo</t>
  </si>
  <si>
    <t>Fe</t>
  </si>
  <si>
    <t>Železo-faktor(g/t)</t>
  </si>
  <si>
    <t>Živo srebro*</t>
  </si>
  <si>
    <t>Hg</t>
  </si>
  <si>
    <t>Živo srebro-faktor(g/t)*</t>
  </si>
  <si>
    <t>Živo srebro-faktor(kg/t)*</t>
  </si>
  <si>
    <t>Živo srebro-faktor(mg/t)*</t>
  </si>
  <si>
    <t>PODATKI O DIGITALNEM PODPISNIKU</t>
  </si>
  <si>
    <t>Obrazec digitalno podpisal (ime in priimek):</t>
  </si>
  <si>
    <t>Serijska št. digitalnega potrdila podpisnika:</t>
  </si>
  <si>
    <t>Ime in priimek zakonitega zastopnika</t>
  </si>
  <si>
    <t>IDParameter</t>
  </si>
  <si>
    <t>Izrazen</t>
  </si>
  <si>
    <t>4-(1,1,3,3-tetrametil butil) fenol dietoksilat*</t>
  </si>
  <si>
    <t>4-(1,1,3,3-tetrametil butil) fenol monoetoksilat*</t>
  </si>
  <si>
    <t>4-nonilfenol dietoksilat*</t>
  </si>
  <si>
    <t>4-nonilfenol*</t>
  </si>
  <si>
    <t>Desetil-atrazin*</t>
  </si>
  <si>
    <t>Metamitron*</t>
  </si>
  <si>
    <t>Metazaklor*</t>
  </si>
  <si>
    <t>Pentaklorofenol (PCP)*</t>
  </si>
  <si>
    <t>Terbutrin*</t>
  </si>
  <si>
    <r>
      <t>letna količina nastalega blata (m</t>
    </r>
    <r>
      <rPr>
        <vertAlign val="superscript"/>
        <sz val="11"/>
        <rFont val="Times New Roman CE"/>
        <family val="0"/>
      </rPr>
      <t>3</t>
    </r>
    <r>
      <rPr>
        <sz val="11"/>
        <rFont val="Times New Roman CE"/>
        <family val="0"/>
      </rPr>
      <t>):</t>
    </r>
  </si>
  <si>
    <r>
      <t>količina bioplina (1000 m</t>
    </r>
    <r>
      <rPr>
        <vertAlign val="superscript"/>
        <sz val="11"/>
        <rFont val="Times New Roman CE"/>
        <family val="0"/>
      </rPr>
      <t>3</t>
    </r>
    <r>
      <rPr>
        <sz val="11"/>
        <rFont val="Times New Roman CE"/>
        <family val="0"/>
      </rPr>
      <t>):</t>
    </r>
  </si>
  <si>
    <r>
      <t>količina (m</t>
    </r>
    <r>
      <rPr>
        <vertAlign val="superscript"/>
        <sz val="11"/>
        <rFont val="Times New Roman CE"/>
        <family val="0"/>
      </rPr>
      <t>3</t>
    </r>
    <r>
      <rPr>
        <sz val="11"/>
        <rFont val="Times New Roman CE"/>
        <family val="0"/>
      </rPr>
      <t>):</t>
    </r>
  </si>
  <si>
    <r>
      <t>Količina čiščene vode v letu izvajanja monitoringa (1000 m</t>
    </r>
    <r>
      <rPr>
        <vertAlign val="superscript"/>
        <sz val="11"/>
        <rFont val="Times New Roman CE"/>
        <family val="0"/>
      </rPr>
      <t>3</t>
    </r>
    <r>
      <rPr>
        <sz val="11"/>
        <rFont val="Times New Roman CE"/>
        <family val="0"/>
      </rPr>
      <t>)</t>
    </r>
  </si>
  <si>
    <t>NASTALO BLATO PRED OBDELAVO</t>
  </si>
  <si>
    <t>NADALJNJE RAVNANJE Z BLATOM</t>
  </si>
  <si>
    <t>kompostirano in vnešeno na kmetijska zemljišča (tone SS):</t>
  </si>
  <si>
    <t>čas pričetka vzor.</t>
  </si>
  <si>
    <t>7. Navedite letnico naslednjega monitoringa odpadnih voda</t>
  </si>
  <si>
    <t>ODVOZ NA DRUGO ČN</t>
  </si>
  <si>
    <t>Bilanca blata</t>
  </si>
  <si>
    <t>Skupno</t>
  </si>
  <si>
    <t>Odvoz/ravnanje</t>
  </si>
  <si>
    <t>2,4 DP (diklorprop)*</t>
  </si>
  <si>
    <t>Bentazon*</t>
  </si>
  <si>
    <t>μS/cm</t>
  </si>
  <si>
    <t>Fenotrin (sumitrin)</t>
  </si>
  <si>
    <t>Kalij</t>
  </si>
  <si>
    <t>K</t>
  </si>
  <si>
    <t>Lahkohlapni halogenirani ogljikovodiki (LKCH)*</t>
  </si>
  <si>
    <t>MCPP (mekoprop)*</t>
  </si>
  <si>
    <t>Permetrin</t>
  </si>
  <si>
    <t>Piperonil butoksid</t>
  </si>
  <si>
    <t>Piretrini-vsota</t>
  </si>
  <si>
    <t>Pretok (l/s)</t>
  </si>
  <si>
    <t>l/s</t>
  </si>
  <si>
    <t>Tetrametrin</t>
  </si>
  <si>
    <t>TOC-faktor(kg/t)</t>
  </si>
  <si>
    <t>Trifenilkositrove spojine*</t>
  </si>
  <si>
    <t>Temperatura-zvišanje (oC)</t>
  </si>
  <si>
    <t>povpr. suha snov v blatu po obdelavi (%):</t>
  </si>
  <si>
    <t>7. UPORABLJENE MERILNE METODE</t>
  </si>
  <si>
    <t>Aluminij-faktor(g/t)</t>
  </si>
  <si>
    <t>Pojasilo glede neurejenosti merilnega mesta:</t>
  </si>
  <si>
    <r>
      <t>6. Pojasnilo v zvezi z upoštevanjem hidravličnega zadrževalnega časa</t>
    </r>
    <r>
      <rPr>
        <sz val="12"/>
        <rFont val="Times New Roman"/>
        <family val="1"/>
      </rPr>
      <t xml:space="preserve"> (16. člen Pravilnika o prvih meritvah in obratovalnem monitoringu odpadnih voda)</t>
    </r>
  </si>
  <si>
    <r>
      <t>Mejna vrednost za</t>
    </r>
    <r>
      <rPr>
        <u val="single"/>
        <sz val="10"/>
        <rFont val="Arial"/>
        <family val="2"/>
      </rPr>
      <t xml:space="preserve"> </t>
    </r>
    <r>
      <rPr>
        <b/>
        <u val="single"/>
        <sz val="10"/>
        <rFont val="Arial"/>
        <family val="2"/>
      </rPr>
      <t>amonijev in celotni dušik</t>
    </r>
    <r>
      <rPr>
        <b/>
        <sz val="10"/>
        <rFont val="Arial"/>
        <family val="2"/>
      </rPr>
      <t xml:space="preserve"> </t>
    </r>
    <r>
      <rPr>
        <sz val="10"/>
        <rFont val="Arial"/>
        <family val="2"/>
      </rPr>
      <t xml:space="preserve">se uporablja pri temperaturi odpadne vode </t>
    </r>
    <r>
      <rPr>
        <b/>
        <u val="single"/>
        <sz val="10"/>
        <rFont val="Arial"/>
        <family val="2"/>
      </rPr>
      <t>12°C</t>
    </r>
    <r>
      <rPr>
        <sz val="10"/>
        <rFont val="Arial"/>
        <family val="2"/>
      </rPr>
      <t xml:space="preserve"> in več na iztoku aeracijskega bazena. V primeru </t>
    </r>
    <r>
      <rPr>
        <b/>
        <u val="single"/>
        <sz val="10"/>
        <rFont val="Arial"/>
        <family val="2"/>
      </rPr>
      <t>nižje temperature</t>
    </r>
    <r>
      <rPr>
        <sz val="10"/>
        <rFont val="Arial"/>
        <family val="2"/>
      </rPr>
      <t xml:space="preserve"> se mejna vrednost za citirana parametra ne uporablja in se ju </t>
    </r>
    <r>
      <rPr>
        <b/>
        <u val="single"/>
        <sz val="10"/>
        <rFont val="Arial"/>
        <family val="2"/>
      </rPr>
      <t>ne vrednoti</t>
    </r>
    <r>
      <rPr>
        <sz val="10"/>
        <rFont val="Arial"/>
        <family val="2"/>
      </rPr>
      <t>.</t>
    </r>
  </si>
  <si>
    <r>
      <t xml:space="preserve">Mejna vrednost za </t>
    </r>
    <r>
      <rPr>
        <b/>
        <u val="single"/>
        <sz val="8"/>
        <rFont val="Arial CE"/>
        <family val="0"/>
      </rPr>
      <t>amonijev in celotni dušik</t>
    </r>
    <r>
      <rPr>
        <sz val="8"/>
        <rFont val="Arial CE"/>
        <family val="0"/>
      </rPr>
      <t xml:space="preserve"> se uporablja pri temperaturi odpadne vode</t>
    </r>
    <r>
      <rPr>
        <b/>
        <u val="single"/>
        <sz val="8"/>
        <rFont val="Arial CE"/>
        <family val="0"/>
      </rPr>
      <t xml:space="preserve"> 12°C</t>
    </r>
    <r>
      <rPr>
        <sz val="8"/>
        <rFont val="Arial CE"/>
        <family val="0"/>
      </rPr>
      <t xml:space="preserve"> in več na iztoku aeracijskega bazena. V primeru </t>
    </r>
    <r>
      <rPr>
        <b/>
        <u val="single"/>
        <sz val="8"/>
        <rFont val="Arial CE"/>
        <family val="0"/>
      </rPr>
      <t>nižje temperature</t>
    </r>
    <r>
      <rPr>
        <sz val="8"/>
        <rFont val="Arial CE"/>
        <family val="0"/>
      </rPr>
      <t xml:space="preserve"> se mejna vrednost za citirana parametra ne uporablja in se ju </t>
    </r>
    <r>
      <rPr>
        <b/>
        <u val="single"/>
        <sz val="8"/>
        <rFont val="Arial CE"/>
        <family val="0"/>
      </rPr>
      <t>ne vrednoti</t>
    </r>
    <r>
      <rPr>
        <sz val="8"/>
        <rFont val="Arial CE"/>
        <family val="0"/>
      </rPr>
      <t>.</t>
    </r>
  </si>
  <si>
    <t>Ta vrednost je produkt vrednosti v celicah B20 in B21 ob upoštevanju, da je 1 m3 nastalega blata enak eni toni.</t>
  </si>
  <si>
    <r>
      <rPr>
        <b/>
        <sz val="10"/>
        <rFont val="Arial CE"/>
        <family val="0"/>
      </rPr>
      <t xml:space="preserve">Primer vnosa podatkov o količinah blata: </t>
    </r>
    <r>
      <rPr>
        <sz val="10"/>
        <rFont val="Arial CE"/>
        <family val="0"/>
      </rPr>
      <t>Na KČN nastane 100 m3 neobdelanega blata (vpis v celico B20). V blatu je 3% suhe snovi (vpis v celico B21), kar ob predpostavki, da 1 m3 nastalega blata tehta 1 tono, predstavlja 3 tone suhe snovi (v celici B23 se izvrši avtomatski preračun, vendar podatek lahko korigiramo). Na KČN se blato dehidrira do 20% suhe snovi (vpis v celico B24). Dehidrirano blato se delno odvaža na sežig; 2 toni suhe snovi (vpis v celico B36) in delno na kompostiranje; 1 tona suhe snovi (vpis v celico B35).</t>
    </r>
  </si>
  <si>
    <t>bilanca blata se ne ujema</t>
  </si>
  <si>
    <t>Ime</t>
  </si>
  <si>
    <t>Kaprolaktam</t>
  </si>
  <si>
    <t>N, N-dietil-m toluamid</t>
  </si>
  <si>
    <t>Prevodnost(μS/cm)</t>
  </si>
  <si>
    <t>Ime KČN</t>
  </si>
  <si>
    <t>ČRENŠOVCI</t>
  </si>
  <si>
    <t>AJDOVŠČINA</t>
  </si>
  <si>
    <t>DOBRNA</t>
  </si>
  <si>
    <t>STARI TRG (LOŽ)</t>
  </si>
  <si>
    <t>DOBROVO (VINSKA KLET)</t>
  </si>
  <si>
    <t>CERKNO</t>
  </si>
  <si>
    <t>JESENICE</t>
  </si>
  <si>
    <t>KOČEVJE</t>
  </si>
  <si>
    <t>KOPER</t>
  </si>
  <si>
    <t>METLIKA</t>
  </si>
  <si>
    <t>MIRNA</t>
  </si>
  <si>
    <t>DOLENJSKE TOPLICE</t>
  </si>
  <si>
    <t>NOVO MESTO (LOČNA)</t>
  </si>
  <si>
    <t>STRAŽA (SELA PRI STRAŽI)</t>
  </si>
  <si>
    <t>POSTOJNA</t>
  </si>
  <si>
    <t>PTUJ</t>
  </si>
  <si>
    <t>DIVAČA</t>
  </si>
  <si>
    <t>SEŽANA</t>
  </si>
  <si>
    <t>MISLINJA</t>
  </si>
  <si>
    <t>TOLMIN</t>
  </si>
  <si>
    <t>TREBNJE</t>
  </si>
  <si>
    <t>ŽALEC (KASAZE)</t>
  </si>
  <si>
    <t>MURSKA SOBOTA</t>
  </si>
  <si>
    <t>RADENCI</t>
  </si>
  <si>
    <t>PIRAN</t>
  </si>
  <si>
    <t>ROGAŠKA SLATINA</t>
  </si>
  <si>
    <t>ČRNA NA KOROŠKEM</t>
  </si>
  <si>
    <t>MOZIRJE</t>
  </si>
  <si>
    <t>LENART</t>
  </si>
  <si>
    <t>ŠENTILJ</t>
  </si>
  <si>
    <t>ORMOŽ</t>
  </si>
  <si>
    <t>ŠOŠTANJ (ŠALEŠKE DOLINE)</t>
  </si>
  <si>
    <t>TERME ČATEŽ</t>
  </si>
  <si>
    <t>BROD</t>
  </si>
  <si>
    <t>ČRNUČE</t>
  </si>
  <si>
    <t>MATENA</t>
  </si>
  <si>
    <t>LJUBLJANA (ZALOG)</t>
  </si>
  <si>
    <t>DOMŽALE-KAMNIK</t>
  </si>
  <si>
    <t>MORAVSKE TOPLICE</t>
  </si>
  <si>
    <t>LUKOVICA</t>
  </si>
  <si>
    <t>RAČE</t>
  </si>
  <si>
    <t>LUKAČEVCI</t>
  </si>
  <si>
    <t>LITIJA</t>
  </si>
  <si>
    <t>ŠKOFJA VAS</t>
  </si>
  <si>
    <t>ILIRSKA BISTRICA</t>
  </si>
  <si>
    <t>BOVEC</t>
  </si>
  <si>
    <t>KOBARID</t>
  </si>
  <si>
    <t>VIDEM</t>
  </si>
  <si>
    <t>HRASTNIK</t>
  </si>
  <si>
    <t>TURNIŠČE</t>
  </si>
  <si>
    <t>ŠMARJEŠKE TOPLICE</t>
  </si>
  <si>
    <t>LENDAVA</t>
  </si>
  <si>
    <t>KIDRIČEVO</t>
  </si>
  <si>
    <t>KOSTANJEVICA NA KRKI</t>
  </si>
  <si>
    <t>DORNAVA</t>
  </si>
  <si>
    <t>TABRE (KRANJSKA GORA)</t>
  </si>
  <si>
    <t>BISTRICA</t>
  </si>
  <si>
    <t>MARIBOR</t>
  </si>
  <si>
    <t>LOVRENC NA POHORJU</t>
  </si>
  <si>
    <t>CELJE</t>
  </si>
  <si>
    <t>SLOVENSKA BISTRICA</t>
  </si>
  <si>
    <t>PUCONCI</t>
  </si>
  <si>
    <t>BREŽICE</t>
  </si>
  <si>
    <t>DOL PRI LJUBLJANI</t>
  </si>
  <si>
    <t>MEŽICA</t>
  </si>
  <si>
    <t>TRBOVLJE</t>
  </si>
  <si>
    <t>ZAGORJE OB SAVI</t>
  </si>
  <si>
    <t>TRŽIČ</t>
  </si>
  <si>
    <t>LJUTOMER</t>
  </si>
  <si>
    <t>BRESTANICA</t>
  </si>
  <si>
    <t>VIPAVA (AGROIND)</t>
  </si>
  <si>
    <t>KANAL</t>
  </si>
  <si>
    <t>RAZKRIŽJE</t>
  </si>
  <si>
    <t>ROGLA</t>
  </si>
  <si>
    <t>LAŠKO (STRENSKO)</t>
  </si>
  <si>
    <t>RADOVLJICA</t>
  </si>
  <si>
    <t>SLOVENJ GRADEC</t>
  </si>
  <si>
    <t>SPODNJA IDRIJA</t>
  </si>
  <si>
    <t>VELIKA POLANA</t>
  </si>
  <si>
    <t>BLED</t>
  </si>
  <si>
    <t>OBREŽJE</t>
  </si>
  <si>
    <t>MELINCI (BELTINCI)</t>
  </si>
  <si>
    <t>PALOMA SLADKOGORSKA</t>
  </si>
  <si>
    <t>ŠMARJE PRI JELŠAH</t>
  </si>
  <si>
    <t>KOZINA</t>
  </si>
  <si>
    <t>GORIŠNICA</t>
  </si>
  <si>
    <t>DOBROVNIK</t>
  </si>
  <si>
    <t>MURSKI ČRNCI</t>
  </si>
  <si>
    <t>KROPA</t>
  </si>
  <si>
    <t>DRAVOGRAD</t>
  </si>
  <si>
    <t>PREDDVOR</t>
  </si>
  <si>
    <t>ŽUŽEMBERK</t>
  </si>
  <si>
    <t>VIPAP</t>
  </si>
  <si>
    <t>RADLJE OB DRAVI</t>
  </si>
  <si>
    <t>SELNICA OB DRAVI</t>
  </si>
  <si>
    <t>MUTA - VUZENICA</t>
  </si>
  <si>
    <t>SEVNICA</t>
  </si>
  <si>
    <t>ŠENTJUR</t>
  </si>
  <si>
    <t>RAKEK</t>
  </si>
  <si>
    <t>BOHINJSKA BISTRICA</t>
  </si>
  <si>
    <t>ŽIRI</t>
  </si>
  <si>
    <t>RETEČE</t>
  </si>
  <si>
    <t>CERKNICA</t>
  </si>
  <si>
    <t>RAVNE NA KOROŠKEM</t>
  </si>
  <si>
    <t>SEMIČ</t>
  </si>
  <si>
    <t>IDRIJA</t>
  </si>
  <si>
    <t>ZREČE</t>
  </si>
  <si>
    <t>VIPAVA</t>
  </si>
  <si>
    <t>SREDIŠČE OB DRAVI</t>
  </si>
  <si>
    <t>VOJNA VAS (ČRNOMELJ)</t>
  </si>
  <si>
    <t>GORENJA VAS</t>
  </si>
  <si>
    <t>SLOVENSKE KONJICE</t>
  </si>
  <si>
    <t>GROSUPLJE</t>
  </si>
  <si>
    <t>MARKOVCI</t>
  </si>
  <si>
    <t>ŽELEZNIKI</t>
  </si>
  <si>
    <t>LOGATEC</t>
  </si>
  <si>
    <t>BOROVNICA</t>
  </si>
  <si>
    <t>FORMIN</t>
  </si>
  <si>
    <t>ŠENTJERNEJ</t>
  </si>
  <si>
    <t>RIBNICA</t>
  </si>
  <si>
    <t>PIVKA</t>
  </si>
  <si>
    <t>GORNJA RADGONA</t>
  </si>
  <si>
    <t>RADEČE</t>
  </si>
  <si>
    <t>IVANČNA GORICA</t>
  </si>
  <si>
    <t>SEČOVLJE</t>
  </si>
  <si>
    <t>ŠKOFJA LOKA</t>
  </si>
  <si>
    <t>VRHNIKA (TOJNICE)</t>
  </si>
  <si>
    <t>letna količina blata (tone SS):</t>
  </si>
  <si>
    <t>Podatek pomeni informacijo do kolikšnega odstotka suhe snovi je bilo blato obdelano na KČN, če obdelave na KČN ni, pustite prazno.</t>
  </si>
  <si>
    <t>Ulica</t>
  </si>
  <si>
    <t>Št. pošte</t>
  </si>
  <si>
    <t>pošta</t>
  </si>
  <si>
    <t>davčna št.</t>
  </si>
  <si>
    <t>kontaktna os.</t>
  </si>
  <si>
    <t>tel.</t>
  </si>
  <si>
    <t>fax</t>
  </si>
  <si>
    <t>e-mail</t>
  </si>
  <si>
    <t>ČISTA NARAVA, JAVNO KOMUNALNO PODJETJE D.O.O.</t>
  </si>
  <si>
    <t>TEŠANOVCI 20</t>
  </si>
  <si>
    <t>Andrej Števančec</t>
  </si>
  <si>
    <t>02 538 16 10</t>
  </si>
  <si>
    <t>02/ 538-16-13</t>
  </si>
  <si>
    <t>cista.narava@siol.net</t>
  </si>
  <si>
    <t>EKO-PARK D.O.O. LENDAVA</t>
  </si>
  <si>
    <t>TRG LJUDSKE PRAVICE 5</t>
  </si>
  <si>
    <t>Stanko Gjekeš</t>
  </si>
  <si>
    <t>02 577 62 87</t>
  </si>
  <si>
    <t>02 577 62 84</t>
  </si>
  <si>
    <t>stanko.gjerkes@eko-park.si</t>
  </si>
  <si>
    <t>GRADNJE STARŠE, JAVNO PODJETJE D.O.O.</t>
  </si>
  <si>
    <t>STARŠE 93</t>
  </si>
  <si>
    <t>STARŠE</t>
  </si>
  <si>
    <t>JAVNO KOMUNALNO PODJETJE BREZOVICA D.O.O.</t>
  </si>
  <si>
    <t>KAMNIK POD KRIMOM 6</t>
  </si>
  <si>
    <t>PRESERJE</t>
  </si>
  <si>
    <t>01 363 30 20</t>
  </si>
  <si>
    <t>01 363 30 21</t>
  </si>
  <si>
    <t>JAVNO KOMUNALNO PODJETJE DRAVOGRAD D.O.O.</t>
  </si>
  <si>
    <t>MEŽA 143</t>
  </si>
  <si>
    <t xml:space="preserve"> Irena Petelin</t>
  </si>
  <si>
    <t>02 872 11 21</t>
  </si>
  <si>
    <t>02 872 11 29</t>
  </si>
  <si>
    <t>komunala@jkp-dravograd.si</t>
  </si>
  <si>
    <t>JAVNO KOMUNALNO PODJETJE GROSUPLJE D.O.O.</t>
  </si>
  <si>
    <t>CESTA NA KRKO 7</t>
  </si>
  <si>
    <t>Nejc Vesel</t>
  </si>
  <si>
    <t>01 78 88 924    GSM: 041 376 609</t>
  </si>
  <si>
    <t>01  78 88 913, 01 78 61 389</t>
  </si>
  <si>
    <t>nejc.vesel@jkpg.si</t>
  </si>
  <si>
    <t>JAVNO KOMUNALNO PODJETJE KOMUNALA KOČEVJE, D.O.O.</t>
  </si>
  <si>
    <t>TESARSKA ULICA 10</t>
  </si>
  <si>
    <t>Bojana Klepec</t>
  </si>
  <si>
    <t>01 89 52 395    GSM 041-556-339</t>
  </si>
  <si>
    <t>01-895-1697</t>
  </si>
  <si>
    <t>JAVNO KOMUNALNO PODJETJE KOMUNALA RIBNICA D.O.O.</t>
  </si>
  <si>
    <t>GORIČA VAS 11 A</t>
  </si>
  <si>
    <t>Metka Dobovšek Jerbič</t>
  </si>
  <si>
    <t>01/8359-086; 051/682-405</t>
  </si>
  <si>
    <t>01/8360 650</t>
  </si>
  <si>
    <t>metka@komunala-ribnica.si</t>
  </si>
  <si>
    <t>JAVNO KOMUNALNO PODJETJE LOG D.O.O.</t>
  </si>
  <si>
    <t>DOBJA VAS 187</t>
  </si>
  <si>
    <t>Nataša Štern, Uroš Vrčkovnik, Olga Iglar</t>
  </si>
  <si>
    <t>02-870 57 57 (GSM 031 613 031), 02/822 39 63</t>
  </si>
  <si>
    <t>02-870 57 50, 02/822 09 12</t>
  </si>
  <si>
    <t>n.stern@gmail.com, kp-log@siol.net</t>
  </si>
  <si>
    <t>JAVNO KOMUNALNO PODJETJE PRODNIK D.O.O.</t>
  </si>
  <si>
    <t>SAVSKA CESTA 34</t>
  </si>
  <si>
    <t>DOMŽALE</t>
  </si>
  <si>
    <t>Ingeborg Waschl</t>
  </si>
  <si>
    <t>01-721-2097;01-729-54-40</t>
  </si>
  <si>
    <t>01-721-1664;01-729-54-50</t>
  </si>
  <si>
    <t>info@jkp.prodnik.si</t>
  </si>
  <si>
    <t>JAVNO KOMUNALNO PODJETJE RADLJE OB DRAVI D.O.O.</t>
  </si>
  <si>
    <t>MARIBORSKA CESTA 3</t>
  </si>
  <si>
    <t>ANDREJ PODLESNIK, inž</t>
  </si>
  <si>
    <t>02 88 71 105</t>
  </si>
  <si>
    <t>02 887 13 17</t>
  </si>
  <si>
    <t>andrej.podlesnik@jkp-radlje.si</t>
  </si>
  <si>
    <t>JAVNO KOMUNALNO PODJETJE ŠALOVCI D.O.O.</t>
  </si>
  <si>
    <t>ŠALOVCI 162</t>
  </si>
  <si>
    <t>ŠALOVCI</t>
  </si>
  <si>
    <t>JAVNO KOMUNALNO PODJETJE ŽALEC, D.O.O.</t>
  </si>
  <si>
    <t>ULICA NADE CILENŠEK 5</t>
  </si>
  <si>
    <t>ŽALEC</t>
  </si>
  <si>
    <t>Florjana Završnik Semprimožnik</t>
  </si>
  <si>
    <t>03-713-6790</t>
  </si>
  <si>
    <t>03-713-6796</t>
  </si>
  <si>
    <t>cn_kasaze@siol.net</t>
  </si>
  <si>
    <t>ULICA 15. MAJA 4</t>
  </si>
  <si>
    <t>Danica Škerbec Turk</t>
  </si>
  <si>
    <t>05 66 33 816</t>
  </si>
  <si>
    <t>05 66 33 830</t>
  </si>
  <si>
    <t>JAVNO PODJETJE KOMUNALA BREŽICE D.O.O.</t>
  </si>
  <si>
    <t>CESTA PRVIH BORCEV 18</t>
  </si>
  <si>
    <t>Dejan Zofič</t>
  </si>
  <si>
    <t>JAVNO PODJETJE KOMUNALA CERKNICA D.O.O. CERKNICA</t>
  </si>
  <si>
    <t>NOTRANJSKA CESTA 44</t>
  </si>
  <si>
    <t>Nadja Kraševec</t>
  </si>
  <si>
    <t>01-709-79-13</t>
  </si>
  <si>
    <t>01-709-31-75</t>
  </si>
  <si>
    <t>nadja.krasevec@komunala-cerknica.si</t>
  </si>
  <si>
    <t>JAVNO PODJETJE KOMUNALA ČRNOMELJ D.O.O.</t>
  </si>
  <si>
    <t>BELOKRANJSKA CESTA 24 A</t>
  </si>
  <si>
    <t>ČRNOMELJ</t>
  </si>
  <si>
    <t>07/3061665</t>
  </si>
  <si>
    <t>JAVNO PODJETJE KOMUNALA D.O.O. MOZIRJE</t>
  </si>
  <si>
    <t>PRAPROTNIKOVA ULICA 36</t>
  </si>
  <si>
    <t>ANDREJ ERMENC, Branko Miklavžina</t>
  </si>
  <si>
    <t>03/83-93-654, 03 839 36 58</t>
  </si>
  <si>
    <t>03 839 36 60</t>
  </si>
  <si>
    <t>komunala.mozirje@siol.net</t>
  </si>
  <si>
    <t>JAVNO PODJETJE KOMUNALA D.O.O. SEVNICA</t>
  </si>
  <si>
    <t>NASELJE HEROJA MAROKA 17</t>
  </si>
  <si>
    <t>Polona Sirk</t>
  </si>
  <si>
    <t>07-816-47-24</t>
  </si>
  <si>
    <t>07 81 64 711</t>
  </si>
  <si>
    <t>polona.sirk@komunala-sevnica.si</t>
  </si>
  <si>
    <t>JAVNO PODJETJE KOMUNALA ILIRSKA BISTRICA, D.O.O.</t>
  </si>
  <si>
    <t>PREŠERNOVA ULICA 7</t>
  </si>
  <si>
    <t>Kristjan Šestan</t>
  </si>
  <si>
    <t>05 71 10 680</t>
  </si>
  <si>
    <t xml:space="preserve">05 71 10 672 </t>
  </si>
  <si>
    <t>kristjan.sestan@kp-ilb.si</t>
  </si>
  <si>
    <t>JAVNO PODJETJE KOMUNALA IZOLA, D.O.O. – AZIENDA PUBBLICA KOMUNALA ISOLA, S.R.L.</t>
  </si>
  <si>
    <t>INDUSTRIJSKA CESTA 8</t>
  </si>
  <si>
    <t>IZOLA</t>
  </si>
  <si>
    <t>Ernest Požar</t>
  </si>
  <si>
    <t>05 64 00 180</t>
  </si>
  <si>
    <t>05 64 17 371</t>
  </si>
  <si>
    <t>komizola.si@siol.net</t>
  </si>
  <si>
    <t>JAVNO PODJETJE KOMUNALA LAŠKO D.O.O.</t>
  </si>
  <si>
    <t>PODŠMIHEL 1 E</t>
  </si>
  <si>
    <t>LAŠKO</t>
  </si>
  <si>
    <t>Tomaž Novak</t>
  </si>
  <si>
    <t>03 734 44 00</t>
  </si>
  <si>
    <t>03 734 44 20</t>
  </si>
  <si>
    <t>info@komunala-lasko.si</t>
  </si>
  <si>
    <t>JAVNO PODJETJE KOMUNALA RADEČE D.O.O.</t>
  </si>
  <si>
    <t>TITOVA ULICA 107</t>
  </si>
  <si>
    <t>Tomaž Knavs, kom.inž.</t>
  </si>
  <si>
    <t>03/5680 245</t>
  </si>
  <si>
    <t>03/5680 242</t>
  </si>
  <si>
    <t>tajnistvo@komunala-radece.si</t>
  </si>
  <si>
    <t>JAVNO PODJETJE KOMUNALA SLOVENJ GRADEC D.O.O.</t>
  </si>
  <si>
    <t>PAMEČE 177 A</t>
  </si>
  <si>
    <t>Jože Dvorjak</t>
  </si>
  <si>
    <t>02/881 20 20</t>
  </si>
  <si>
    <t>02/881 20 11</t>
  </si>
  <si>
    <t>info@jkp-sg.si</t>
  </si>
  <si>
    <t>JAVNO PODJETJE KOMUNALA TRBOVLJE D.O.O.</t>
  </si>
  <si>
    <t>SAVINJSKA CESTA 11 A</t>
  </si>
  <si>
    <t>Igor Vodišek</t>
  </si>
  <si>
    <t>03 56 53 139; 03  56 53 100</t>
  </si>
  <si>
    <t>03 56 27 592</t>
  </si>
  <si>
    <t>igor.vodisek@komunala-trbovlje.si</t>
  </si>
  <si>
    <t>JAVNO PODJETJE KOMUNALA VODICE, D.O.O.</t>
  </si>
  <si>
    <t>KOPITARJEV TRG 1</t>
  </si>
  <si>
    <t>VODICE</t>
  </si>
  <si>
    <t>01-8332500</t>
  </si>
  <si>
    <t>01-8332509</t>
  </si>
  <si>
    <t>jp.komunala@vodice.si</t>
  </si>
  <si>
    <t>JAVNO PODJETJE KOMUNALA ZAGORJE, D.O.O.</t>
  </si>
  <si>
    <t>CESTA ZMAGE 57</t>
  </si>
  <si>
    <t>Milan Fakin</t>
  </si>
  <si>
    <t xml:space="preserve"> 03 56 67 700</t>
  </si>
  <si>
    <t>03 56 67 714</t>
  </si>
  <si>
    <t>milan.fakin@komunala-zagorje.si</t>
  </si>
  <si>
    <t>JAVNO PODJETJE KOMUNALNO PODJETJE VRHNIKA, D.O.O.</t>
  </si>
  <si>
    <t>POT NA TOJNICE 40</t>
  </si>
  <si>
    <t>VRHNIKA</t>
  </si>
  <si>
    <t>Mojca Usenik Plečnik, ing. grad.</t>
  </si>
  <si>
    <t>041 760 398</t>
  </si>
  <si>
    <t>01 755 20 13</t>
  </si>
  <si>
    <t>info@kpv.si, mojca.plecnik@kpv.si</t>
  </si>
  <si>
    <t>JAVNO PODJETJE KOMUNALNO STANOVANJSKO PODJETJE LITIJA, D.O.O.</t>
  </si>
  <si>
    <t>PONOVIŠKA CESTA 15</t>
  </si>
  <si>
    <t>01/8900010</t>
  </si>
  <si>
    <t>01/8900020</t>
  </si>
  <si>
    <t>JAVNO PODJETJE KOVOD POSTOJNA, VODOVOD, KANALIZACIJA, D.O.O.</t>
  </si>
  <si>
    <t>JERŠICE 3</t>
  </si>
  <si>
    <t>JAVNO PODJETJE OKOLJE PIRAN D.O.O. - AZIENDA PUBBLICA OKOLJE PIRANO S.R.L.</t>
  </si>
  <si>
    <t>ARZE 1 B</t>
  </si>
  <si>
    <t>Danijela Kleva Švagelj</t>
  </si>
  <si>
    <t>05 617 50 44</t>
  </si>
  <si>
    <t>05/61 75 015</t>
  </si>
  <si>
    <t>daniejela.svagelj@okoljepiran.si</t>
  </si>
  <si>
    <t>JAVNO PODJETJE PRLEKIJA D.O.O.</t>
  </si>
  <si>
    <t>BABINSKA CESTA 2 A</t>
  </si>
  <si>
    <t>Barbara Zemljak</t>
  </si>
  <si>
    <t>02/585 82 40</t>
  </si>
  <si>
    <t>02/585 82 48</t>
  </si>
  <si>
    <t>info@jp-prlekija.si</t>
  </si>
  <si>
    <t>JAVNO PODJETJE VODOVOD-KANALIZACIJA D.O.O. (LJUBLJANA)</t>
  </si>
  <si>
    <t>VODOVODNA CESTA 90</t>
  </si>
  <si>
    <t>LJUBLJANA</t>
  </si>
  <si>
    <t>Mojca Vrbančič, Marjan Levstek, Cirila Bordon,</t>
  </si>
  <si>
    <t>5808219; 01-5808-201; 01 5808 211</t>
  </si>
  <si>
    <t>5808305;01-5808-203</t>
  </si>
  <si>
    <t>cbordon@vo-ka.si;mlevstek@vo-ka.si</t>
  </si>
  <si>
    <t>JEKO-IN, JAVNO KOMUNALNO PODJETJE, D.O.O., JESENICE</t>
  </si>
  <si>
    <t>CESTA MARŠALA TITA 51</t>
  </si>
  <si>
    <t>MATEJA KOŠIR; Jurij Dovžan</t>
  </si>
  <si>
    <t>04 58 10 480; 04-581-04-00</t>
  </si>
  <si>
    <t>04 58 10 480; 04-581-04-20</t>
  </si>
  <si>
    <t>cistilna.jesenice@jeko-in.si</t>
  </si>
  <si>
    <t>JKP ŠENTJUR, JAVNO KOMUNALNO PODJETJE, D.O.O.</t>
  </si>
  <si>
    <t>Srečko Sitar, Tone Gradišnik, Tanšek Slavko</t>
  </si>
  <si>
    <t>03/747 16 20</t>
  </si>
  <si>
    <t>03 747 16 37</t>
  </si>
  <si>
    <t>igor.gorjup@jkp-šentjur.si, igor.gorjup@bass.si</t>
  </si>
  <si>
    <t>JKP, JAVNO KOMUNALNO PODJETJE D.O.O. SLOVENSKE KONJICE</t>
  </si>
  <si>
    <t>CELJSKA CESTA 3</t>
  </si>
  <si>
    <t>mag. Franc Dover (direktor)</t>
  </si>
  <si>
    <t>03 758 04 00</t>
  </si>
  <si>
    <t>03 758 04 16</t>
  </si>
  <si>
    <t>edi.meglic@jkp-konjica.si</t>
  </si>
  <si>
    <t>KOMUNA, JAVNO KOMUNALNO PODJETJE BELTINCI D.O.O.</t>
  </si>
  <si>
    <t>MLADINSKA 2</t>
  </si>
  <si>
    <t>BELTINCI</t>
  </si>
  <si>
    <t>Janez Senica</t>
  </si>
  <si>
    <t>02/541 35 35</t>
  </si>
  <si>
    <t>02/541 35 70</t>
  </si>
  <si>
    <t>KOMUNALA D.O.O. (IDRIJA)</t>
  </si>
  <si>
    <t>Mateja Rejc</t>
  </si>
  <si>
    <t>05 37 27 215</t>
  </si>
  <si>
    <t>05 37 72 237</t>
  </si>
  <si>
    <t>mateja.rejc@komunala idrija.si</t>
  </si>
  <si>
    <t>KOMUNALA JAVNO KOMUNALNO PODJETJE D.O.O. GORNJI GRAD</t>
  </si>
  <si>
    <t>GORNJI GRAD</t>
  </si>
  <si>
    <t>Zdenko Purnat</t>
  </si>
  <si>
    <t>03 838 30 10</t>
  </si>
  <si>
    <t>03 838 30 11</t>
  </si>
  <si>
    <t>komunala.gornji-grad@siol.net</t>
  </si>
  <si>
    <t>KOMUNALA KRANJ, JAVNO PODJETJE, D.O.O.</t>
  </si>
  <si>
    <t>KRANJ</t>
  </si>
  <si>
    <t>Marko Margetič; Blaž Bajželj</t>
  </si>
  <si>
    <t>04 28 11 382, 04 28 11 383; 041 343 134</t>
  </si>
  <si>
    <t>04 2811 381;04 280 9111</t>
  </si>
  <si>
    <t>margetic@komunala-kranj.si</t>
  </si>
  <si>
    <t>KOMUNALA METLIKA D.O.O.</t>
  </si>
  <si>
    <t>Anton Ogulin, Igor Vuksinič</t>
  </si>
  <si>
    <t>07/363 72 05, GSM 041-396-296; 041 656 242</t>
  </si>
  <si>
    <t>07-363-7210</t>
  </si>
  <si>
    <t>ogulin@komunala-metlika.si</t>
  </si>
  <si>
    <t>KOMUNALA MEŽICA JAVNO KOMUNALNO PODJETJE D.O.O.</t>
  </si>
  <si>
    <t>TRG SVOBODE 1</t>
  </si>
  <si>
    <t>KOMUNALA NOVO MESTO D.O.O.</t>
  </si>
  <si>
    <t>NOVO MESTO</t>
  </si>
  <si>
    <t>Bernardka Cimrmančič</t>
  </si>
  <si>
    <t>07 39 32 750, 031 367 179</t>
  </si>
  <si>
    <t>07 39 32 543</t>
  </si>
  <si>
    <t>bernardka.cimrmancic@komunala-nm.si</t>
  </si>
  <si>
    <t>KOMUNALA RADGONA, JAVNO PODJETJE D.O.O.</t>
  </si>
  <si>
    <t>Anton Rožman</t>
  </si>
  <si>
    <t>02 564 48 06, 041 534 922</t>
  </si>
  <si>
    <t>02 564 48 08</t>
  </si>
  <si>
    <t>anton.rozman@komunala-radgona.si</t>
  </si>
  <si>
    <t>KOMUNALA RADOVLJICA, JAVNO PODJETJE ZA KOMUNALNO DEJAVNOST, D.O.O.</t>
  </si>
  <si>
    <t>Simona Šalej</t>
  </si>
  <si>
    <t>04 5370133, 04 5370111, 04 5370100</t>
  </si>
  <si>
    <t>04 5370112, 04 5370140</t>
  </si>
  <si>
    <t>simona.salej@komunala-radovljica.si</t>
  </si>
  <si>
    <t>KOMUNALA SLOVENSKA BISTRICA PODJETJE ZA KOMUNALNE IN DRUGE STORITVE D.O.O.</t>
  </si>
  <si>
    <t>Jerneja Zorko</t>
  </si>
  <si>
    <t>02 80 55 419</t>
  </si>
  <si>
    <t>02 80 55 410</t>
  </si>
  <si>
    <t>info@komunala-slb.si</t>
  </si>
  <si>
    <t>KOMUNALA TOLMIN JAVNO PODJETJE D.O.O.</t>
  </si>
  <si>
    <t>POLJUBINJ 89 H</t>
  </si>
  <si>
    <t>Antonija Panjan</t>
  </si>
  <si>
    <t>05 38 19 303</t>
  </si>
  <si>
    <t>05 3881025</t>
  </si>
  <si>
    <t>antonija.panjan@komunala-tolmin.si</t>
  </si>
  <si>
    <t>KOMUNALA TREBNJE D.O.O.</t>
  </si>
  <si>
    <t>GOLIEV TRG 9</t>
  </si>
  <si>
    <t xml:space="preserve">07/34 81 278    GSM 041-648-747  </t>
  </si>
  <si>
    <t>07/34 81 282</t>
  </si>
  <si>
    <t>robert.pavlin@komunala-trebnje.si</t>
  </si>
  <si>
    <t>KOMUNALA TRŽIČ D.O.O.</t>
  </si>
  <si>
    <t>04 597 13 20</t>
  </si>
  <si>
    <t>KOMUNALA VITANJE, JAVNO PODJETJE D.O.O.</t>
  </si>
  <si>
    <t>GRAJSKI TRG 6</t>
  </si>
  <si>
    <t>VITANJE</t>
  </si>
  <si>
    <t>KOMUNALA, JAVNO PODJETJE D.O.O. (MURSKA SOBOTA)</t>
  </si>
  <si>
    <t>KOPALIŠKA ULICA 2</t>
  </si>
  <si>
    <t>Mirko Šabjan</t>
  </si>
  <si>
    <t>02-521-3712</t>
  </si>
  <si>
    <t>02-523-3440</t>
  </si>
  <si>
    <t>vasjab@komunala.si</t>
  </si>
  <si>
    <t>KOMUNALA, JAVNO PODJETJE, KRANJSKA GORA, D.O.O.</t>
  </si>
  <si>
    <t>SPODNJE RUTE 50</t>
  </si>
  <si>
    <t>GOZD MARTULJEK</t>
  </si>
  <si>
    <t>KOMUNALNO PODJETJE KAMNIK D.D.</t>
  </si>
  <si>
    <t>CANKARJEVA CESTA 11</t>
  </si>
  <si>
    <t>KAMNIK</t>
  </si>
  <si>
    <t>Janez Petek</t>
  </si>
  <si>
    <t>01-8391-731</t>
  </si>
  <si>
    <t>01-8391-303</t>
  </si>
  <si>
    <t>janez.petek@kpk-kamnik.si</t>
  </si>
  <si>
    <t>KOMUNALNO PODJETJE LOGATEC D.O.O.</t>
  </si>
  <si>
    <t>TRŽAŠKA CESTA 27</t>
  </si>
  <si>
    <t>Rezka Mlakar</t>
  </si>
  <si>
    <t>01 7508119   GSM: 031-243-941</t>
  </si>
  <si>
    <t>01 7508111</t>
  </si>
  <si>
    <t>rezka.mlakar@kp-logatec.si</t>
  </si>
  <si>
    <t>KOMUNALNO PODJETJE ORMOŽ D.O.O.</t>
  </si>
  <si>
    <t>HARDEK 21 C</t>
  </si>
  <si>
    <t>g. Ludvik Hriberšek</t>
  </si>
  <si>
    <t>02/741 06 48, 02/741 06 40</t>
  </si>
  <si>
    <t>02/741 06 50, 02 740 15 71</t>
  </si>
  <si>
    <t>odpadki@kp-ormoz.si</t>
  </si>
  <si>
    <t>KOMUNALNO PODJETJE PTUJ D.D.</t>
  </si>
  <si>
    <t>PUHOVA ULICA 10</t>
  </si>
  <si>
    <t>mag. Jernej Šömen, univ. dipl. inž.</t>
  </si>
  <si>
    <t>02 78 05 460</t>
  </si>
  <si>
    <t>02 780 54 67, 02 780 54 62, 02/783 79 71</t>
  </si>
  <si>
    <t>jernej.soemen@komunala-ptuj.si</t>
  </si>
  <si>
    <t>KOMUNALNO PODJETJE VELENJE D.O.O.</t>
  </si>
  <si>
    <t>KOROŠKA CESTA 37 B</t>
  </si>
  <si>
    <t>VELENJE</t>
  </si>
  <si>
    <t>Nataša Uranjek Ževart</t>
  </si>
  <si>
    <t>03 8989402; 041 637742</t>
  </si>
  <si>
    <t>03 8989409</t>
  </si>
  <si>
    <t>natasa.uranjek@kp-velenje.si</t>
  </si>
  <si>
    <t>KOMUNALNO STANOVANJSKA DRUŽBA D.O.O. AJDOVŠČINA</t>
  </si>
  <si>
    <t>GORIŠKA CESTA 23 B</t>
  </si>
  <si>
    <t>Barbara Štravs</t>
  </si>
  <si>
    <t>05 365 97 12</t>
  </si>
  <si>
    <t>05 366 31 42</t>
  </si>
  <si>
    <t>barbara.stravs@ksda.si</t>
  </si>
  <si>
    <t>LESKOVŠKA CESTA 2 A</t>
  </si>
  <si>
    <t>KRŠKO</t>
  </si>
  <si>
    <t xml:space="preserve">Samo Ban </t>
  </si>
  <si>
    <t>07 48 17 223</t>
  </si>
  <si>
    <t>07-48-17-250</t>
  </si>
  <si>
    <t>samo.ban@kostak.si</t>
  </si>
  <si>
    <t>KRAŠKI VODOVOD SEŽANA, D.O.O.</t>
  </si>
  <si>
    <t>BAZOVIŠKA CESTA 6</t>
  </si>
  <si>
    <t>KSP HRASTNIK KOMUNALNO - STANOVANJSKO PODJETJE, D.D.</t>
  </si>
  <si>
    <t>CESTA 3. JULIJA 7</t>
  </si>
  <si>
    <t>Ernest Gričar</t>
  </si>
  <si>
    <t>03 564 23 10</t>
  </si>
  <si>
    <t>03 564 40 00</t>
  </si>
  <si>
    <t>ernest.gricar@siol.net</t>
  </si>
  <si>
    <t>LOŠKA KOMUNALA, OSKRBA Z VODO IN PLINOM, D.D., ŠKOFJA LOKA</t>
  </si>
  <si>
    <t>KIDRIČEVA CESTA 43 A</t>
  </si>
  <si>
    <t>MOJCA MÜLLER, Dolenec Valerija</t>
  </si>
  <si>
    <t>051 334 853</t>
  </si>
  <si>
    <t>04-5023-513</t>
  </si>
  <si>
    <t>NIGRAD D.D.</t>
  </si>
  <si>
    <t>ZAGREBŠKA CESTA 30</t>
  </si>
  <si>
    <t>Dejan Tacer</t>
  </si>
  <si>
    <t>02 45 00 367</t>
  </si>
  <si>
    <t>02 45 00 360</t>
  </si>
  <si>
    <t>dejan.tacer@nigrad.si</t>
  </si>
  <si>
    <t>OBČINA BLOKE - REŽIJSKI OBRAT</t>
  </si>
  <si>
    <t>NOVA VAS 4 A</t>
  </si>
  <si>
    <t>NOVA VAS</t>
  </si>
  <si>
    <t xml:space="preserve"> Stane Jakopin</t>
  </si>
  <si>
    <t>01 70 98 922</t>
  </si>
  <si>
    <t>01 70 98 840</t>
  </si>
  <si>
    <t>stane.jakopin@bloke.si</t>
  </si>
  <si>
    <t>OBČINA BOHINJ - REŽIJSKI OBRAT</t>
  </si>
  <si>
    <t>TRIGLAVSKA CESTA 35</t>
  </si>
  <si>
    <t>CIRIL STRGAR</t>
  </si>
  <si>
    <t>04 577 01 52</t>
  </si>
  <si>
    <t>04 577 01 55</t>
  </si>
  <si>
    <t>ciril.strgar@obcina.bohinj.si</t>
  </si>
  <si>
    <t>OBČINA CERKNO - REŽIJSKI OBRAT</t>
  </si>
  <si>
    <t>BEVKOVA ULICA 9</t>
  </si>
  <si>
    <t>Vanja Mavri Zajc</t>
  </si>
  <si>
    <t>05 37 34 648</t>
  </si>
  <si>
    <t>05 37 34 649</t>
  </si>
  <si>
    <t>vanja.mavrizajc@cerkno.si</t>
  </si>
  <si>
    <t>OBČINA CERKVENJAK - REŽIJSKI OBRAT</t>
  </si>
  <si>
    <t>CERKVENJAK 25</t>
  </si>
  <si>
    <t>CERKVENJAK</t>
  </si>
  <si>
    <t>OBČINA ČRENŠOVCI - REŽIJSKI OBRAT</t>
  </si>
  <si>
    <t>ULICA PREKMURSKE ČETE 20</t>
  </si>
  <si>
    <t>g. Robert Kustec,  g. Stanko Lebar</t>
  </si>
  <si>
    <t>02 573-57-50</t>
  </si>
  <si>
    <t>02 573-57-58</t>
  </si>
  <si>
    <t>obcina.crensovci@siol.net</t>
  </si>
  <si>
    <t>OBČINA ČRNA NA KOROŠKEM - REŽIJSKI OBRAT</t>
  </si>
  <si>
    <t>CENTER 101</t>
  </si>
  <si>
    <t>Mojca Dimnik, univ.dipl.inž.; Marjan Žagar</t>
  </si>
  <si>
    <t>02 87 04 817; 02 870 02 08; 02 870 48 10</t>
  </si>
  <si>
    <t>02 87 04 821</t>
  </si>
  <si>
    <t>obcina.crna@netsi.net.</t>
  </si>
  <si>
    <t>OBČINA DOBJE - REŽIJSKI OBRAT</t>
  </si>
  <si>
    <t>DOBJE PRI PLANINI 26</t>
  </si>
  <si>
    <t>DOBJE PRI PLANINI</t>
  </si>
  <si>
    <t>OBČINA DOBROVNIK - REŽIJSKI OBRAT</t>
  </si>
  <si>
    <t>DOBROVNIK 297</t>
  </si>
  <si>
    <t>OBČINA DUPLEK - REŽIJSKI OBRAT</t>
  </si>
  <si>
    <t>CESTA 4. JULIJA 106</t>
  </si>
  <si>
    <t>SPODNJI DUPLEK</t>
  </si>
  <si>
    <t>OBČINA GORENJA VAS - POLJANE - REŽIJSKI OBRAT</t>
  </si>
  <si>
    <t>POLJANSKA CESTA 87</t>
  </si>
  <si>
    <t>KRISTINA KNIFIC</t>
  </si>
  <si>
    <t>04 51 83 100</t>
  </si>
  <si>
    <t>04-518-3101</t>
  </si>
  <si>
    <t>kristina.knific@obcina-gvp.si</t>
  </si>
  <si>
    <t>OBČINA GRAD - REŽIJSKI OBRAT</t>
  </si>
  <si>
    <t>GRAD 172</t>
  </si>
  <si>
    <t>GRAD</t>
  </si>
  <si>
    <t>OBČINA HODOŠ - REŽIJSKI OBRAT</t>
  </si>
  <si>
    <t>HODOŠ 52</t>
  </si>
  <si>
    <t>HODOŠ</t>
  </si>
  <si>
    <t>OBČINA IG - REŽIJSKI OBRAT</t>
  </si>
  <si>
    <t>GOVEKARJEVA CESTA 6</t>
  </si>
  <si>
    <t>IG</t>
  </si>
  <si>
    <t>OBČINA KANAL OB SOČI - REŽIJSKI OBRAT</t>
  </si>
  <si>
    <t>TRG SVOBODE 23</t>
  </si>
  <si>
    <t>Vinko Medvešček</t>
  </si>
  <si>
    <t>05 39 81 208</t>
  </si>
  <si>
    <t>05 39 81 223</t>
  </si>
  <si>
    <t>vinko.medvescek@obcina-kanal.si</t>
  </si>
  <si>
    <t>OBČINA KOBILJE - REŽIJSKI OBRAT</t>
  </si>
  <si>
    <t>KOBILJE 35</t>
  </si>
  <si>
    <t>KOBILJE</t>
  </si>
  <si>
    <t>Boris Nemet</t>
  </si>
  <si>
    <t>02/ 579 92 20</t>
  </si>
  <si>
    <t>02-579-9220</t>
  </si>
  <si>
    <t>obcina.kobilje@siol.net</t>
  </si>
  <si>
    <t>OBČINA KOMENDA - REŽIJSKI OBRAT</t>
  </si>
  <si>
    <t>ZAJČEVA CESTA 23</t>
  </si>
  <si>
    <t>KOMENDA</t>
  </si>
  <si>
    <t>OBČINA KUZMA - REŽIJSKI OBRAT</t>
  </si>
  <si>
    <t>KUZMA 60 C</t>
  </si>
  <si>
    <t>KUZMA</t>
  </si>
  <si>
    <t>OBČINA LENART- REŽIJSKI OBRAT</t>
  </si>
  <si>
    <t>TRG OSVOBODITVE 7</t>
  </si>
  <si>
    <t>LENART V SLOVENSKIH GORICAH</t>
  </si>
  <si>
    <t>Avgust Zavernik</t>
  </si>
  <si>
    <t>051 315 002</t>
  </si>
  <si>
    <t>02 720 73 52</t>
  </si>
  <si>
    <t>avgust.zavernik@lenart.si</t>
  </si>
  <si>
    <t>OBČINA LOVRENC NA POHORJU - REŽIJSKI OBRAT</t>
  </si>
  <si>
    <t>SPODNJI TRG 8</t>
  </si>
  <si>
    <t>OBČINA ODRANCI - REŽIJSKI OBRAT</t>
  </si>
  <si>
    <t>PANONSKA ULICA 33</t>
  </si>
  <si>
    <t>ODRANCI</t>
  </si>
  <si>
    <t>Matija Kikel</t>
  </si>
  <si>
    <t>02-573-7176</t>
  </si>
  <si>
    <t>02/ 577 34 86</t>
  </si>
  <si>
    <t>obcina.odranci@siol.net</t>
  </si>
  <si>
    <t>OBČINA OSILNICA - REŽIJSKI OBRAT</t>
  </si>
  <si>
    <t>OSILNICA 11</t>
  </si>
  <si>
    <t>OSILNICA</t>
  </si>
  <si>
    <t>Sanda Žurga</t>
  </si>
  <si>
    <t>01-894-1505 (041-359-840)</t>
  </si>
  <si>
    <t>01-894-1505</t>
  </si>
  <si>
    <t>osbcina@osilnica.si</t>
  </si>
  <si>
    <t>OBČINA RAČE-FRAM - REŽIJSKI OBRAT</t>
  </si>
  <si>
    <t>GRAJSKI TRG 14</t>
  </si>
  <si>
    <t>Samo Rajšp</t>
  </si>
  <si>
    <t>02/609-60-17</t>
  </si>
  <si>
    <t>02/609-60-18</t>
  </si>
  <si>
    <t>samo.rajsp@race-fram.si</t>
  </si>
  <si>
    <t>OBČINA ROGAŠOVCI - REŽIJSKI OBRAT</t>
  </si>
  <si>
    <t>ROGAŠOVCI 14 B</t>
  </si>
  <si>
    <t>ROGAŠOVCI</t>
  </si>
  <si>
    <t>OBČINA SOLČAVA - REŽIJSKI OBRAT</t>
  </si>
  <si>
    <t>SOLČAVA 16</t>
  </si>
  <si>
    <t>SOLČAVA</t>
  </si>
  <si>
    <t>OBČINA SVETA ANA - REŽIJSKI OBRAT</t>
  </si>
  <si>
    <t>SV. ANA V SLOV. GORICAH 17</t>
  </si>
  <si>
    <t>OBČINA SVETA TROJICA V SLOVENSKIH GORICAH - REŽIJSKI OBRAT</t>
  </si>
  <si>
    <t>MARIBORSKA CESTA1</t>
  </si>
  <si>
    <t>OBČINA TIŠINA - REŽIJSKI OBRAT</t>
  </si>
  <si>
    <t>TIŠINA 4</t>
  </si>
  <si>
    <t>TIŠINA</t>
  </si>
  <si>
    <t>OBČINA VELIKA POLANA - REŽIJSKI OBRAT</t>
  </si>
  <si>
    <t>VELIKA POLANA 111</t>
  </si>
  <si>
    <t>OBČINA VELIKE LAŠČE - REŽIJSKI OBRAT</t>
  </si>
  <si>
    <t>LEVSTIKOV TRG 1</t>
  </si>
  <si>
    <t>VELIKE LAŠČE</t>
  </si>
  <si>
    <t>OBČINA ZREČE - REŽIJSKI OBRAT</t>
  </si>
  <si>
    <t>CESTA NA ROGLO 13 B</t>
  </si>
  <si>
    <t>Štefan Posilovič</t>
  </si>
  <si>
    <t>03/757 17 03, 041 763 609</t>
  </si>
  <si>
    <t>03/579 62 498</t>
  </si>
  <si>
    <t>stefan.posilovic@zrece.eu</t>
  </si>
  <si>
    <t>OBČINA ŽELEZNIKI - REŽIJSKI OBRAT</t>
  </si>
  <si>
    <t>ČEŠNJICA 48</t>
  </si>
  <si>
    <t>Marko Demšar</t>
  </si>
  <si>
    <t>04 50 00 000</t>
  </si>
  <si>
    <t>04 50 00 020</t>
  </si>
  <si>
    <t>marko.demsar@obcina.zelezniki.si</t>
  </si>
  <si>
    <t>OBČINA ŽIRI - REŽIJSKI OBRAT</t>
  </si>
  <si>
    <t>LOŠKA CESTA 1</t>
  </si>
  <si>
    <t>ANDREJ POLJANŠEK, Franci Kranjc</t>
  </si>
  <si>
    <t>04-505-0700</t>
  </si>
  <si>
    <t>04-510-5444</t>
  </si>
  <si>
    <t>obcina.ziri@obcina.ziri.si</t>
  </si>
  <si>
    <t>OKP JAVNO PODJETJE ZA KOMUNALNE STORITVE ROGAŠKA SLATINA D.O.O.</t>
  </si>
  <si>
    <t>CELJSKA CESTA  12</t>
  </si>
  <si>
    <t>mag. Franc Berk</t>
  </si>
  <si>
    <t>03-8121-419; 041 525 901</t>
  </si>
  <si>
    <t>03-8121-415</t>
  </si>
  <si>
    <t>franc.berk@okp.si</t>
  </si>
  <si>
    <t>PINDŽA, JAVNO KOMUNALNO IN GOSTINSKO PODJETJE, D.O.O.</t>
  </si>
  <si>
    <t>GORNJI PETROVCI 31 D</t>
  </si>
  <si>
    <t>PETROVCI</t>
  </si>
  <si>
    <t>Anita Zakoč</t>
  </si>
  <si>
    <t>02 556 90 08</t>
  </si>
  <si>
    <t>02 556 90 01</t>
  </si>
  <si>
    <t>PÜNGRAD JAVNO KOMUNALNO PODJETJE D.O.O.</t>
  </si>
  <si>
    <t>BODONCI 127 A</t>
  </si>
  <si>
    <t>BODONCI</t>
  </si>
  <si>
    <t>Anton Lang</t>
  </si>
  <si>
    <t>02 549 60 26</t>
  </si>
  <si>
    <t>02 549 60 27</t>
  </si>
  <si>
    <t>pungrad@siol.net</t>
  </si>
  <si>
    <t>SIM TRGOVSKO IN TURISTIČNO PODJETJE RADENCI D.O.O.</t>
  </si>
  <si>
    <t>PANONSKA CESTA 29</t>
  </si>
  <si>
    <t>Zlatko Mir</t>
  </si>
  <si>
    <t>02/520 37 59  ali  051/393 206</t>
  </si>
  <si>
    <t>02/520 37 54</t>
  </si>
  <si>
    <t>info@simradenci.si</t>
  </si>
  <si>
    <t>VARAŠ DRUŽBA ZA KOMUNALNE STORITVE D.O.O.</t>
  </si>
  <si>
    <t>ULICA ŠTEFANA KOVAČA 73</t>
  </si>
  <si>
    <t>VODOVODI IN KANALIZACIJA NOVA GORICA D.D.</t>
  </si>
  <si>
    <t>CESTA 25. JUNIJA 1 B</t>
  </si>
  <si>
    <t>NOVA GORICA</t>
  </si>
  <si>
    <t>Darja Rijavec</t>
  </si>
  <si>
    <t>05 33 91 100</t>
  </si>
  <si>
    <t>05 33 91 128</t>
  </si>
  <si>
    <t>darja.rijavec@vik-ng.si</t>
  </si>
  <si>
    <t>VODOVOD-KANALIZACIJA JAVNO PODJETJE, D.O.O. (CELJE)</t>
  </si>
  <si>
    <t>LAVA 2 A</t>
  </si>
  <si>
    <t>Marko Planinšek, univ.dipl.inž.gradb.</t>
  </si>
  <si>
    <t>03 42 50 314</t>
  </si>
  <si>
    <t>03 42 50 310</t>
  </si>
  <si>
    <t>marko.planinsek@vo-ka-celje.si</t>
  </si>
  <si>
    <t>VZDRŽEVANJE IN GRADNJE, JAVNO PODJETJE KIDRIČEVO</t>
  </si>
  <si>
    <t>ULICA BORISA KRAIGHERJA 25</t>
  </si>
  <si>
    <t>Andrej Intihar</t>
  </si>
  <si>
    <t>02/7990625; 041/326943</t>
  </si>
  <si>
    <t>andrej.intihar@kidricevo.si</t>
  </si>
  <si>
    <t>WTE WASSERTECHNIK GMBH PODRUŽNICA KRANJSKA GORA</t>
  </si>
  <si>
    <t>KRANJSKA GORA</t>
  </si>
  <si>
    <t>g. Bizjak Robert</t>
  </si>
  <si>
    <t>04 588 50 70</t>
  </si>
  <si>
    <t>04 588 50 71</t>
  </si>
  <si>
    <t>info@cd-shw.si</t>
  </si>
  <si>
    <t>Pojasnilo na kakšen način se ravna z blatom! (v primeru, da ste izponili rubriko "drugo" A37):</t>
  </si>
  <si>
    <t>JUROVSKI DOL 70 B</t>
  </si>
  <si>
    <t>JUROVSKI DOL</t>
  </si>
  <si>
    <t>OBČINA SVETI JURIJ V SLOVENSKIH GORICAH - REŽIJSKI OBRAT</t>
  </si>
  <si>
    <t xml:space="preserve">PODROČJE, KI GA POKRIVA ČN </t>
  </si>
  <si>
    <t>Ulica in hišna številka:</t>
  </si>
  <si>
    <t>Iztok na občutljivo območje (PRISPEVNO območje kopalnih voda) (DA/NE):</t>
  </si>
  <si>
    <t>Iztok na občutljivo območje (VPLIVNO območje kopalnih voda) (DA/NE):</t>
  </si>
  <si>
    <t>ID</t>
  </si>
  <si>
    <t>Velikost</t>
  </si>
  <si>
    <t>SP. SEČOVO 2</t>
  </si>
  <si>
    <t>OSLUŠEVCI - CVETKOVCI</t>
  </si>
  <si>
    <t>PODGORCI - OSLUŠEVCI</t>
  </si>
  <si>
    <t>CVETKOVCI-OTOK</t>
  </si>
  <si>
    <t>SVETI TOMAŽ</t>
  </si>
  <si>
    <t>PODGORCI-SODINCI-VELIKA NEDELJA</t>
  </si>
  <si>
    <t>TRGOVIŠČE</t>
  </si>
  <si>
    <t>VELIKA NEDELJA-MIHOVCI-DRAKŠL</t>
  </si>
  <si>
    <t>LENTA</t>
  </si>
  <si>
    <t>ORMOŽ - HARDEK</t>
  </si>
  <si>
    <t>IVANJKOVCI</t>
  </si>
  <si>
    <t>ORMOŽ - DOLGA LESA</t>
  </si>
  <si>
    <t>PAVLOVCI</t>
  </si>
  <si>
    <t>PUŠENCI</t>
  </si>
  <si>
    <t>LOPERŠICE</t>
  </si>
  <si>
    <t>MIKLAVŽ PRI ORMOŽU</t>
  </si>
  <si>
    <t>BRANOSLAVCI</t>
  </si>
  <si>
    <t>CEZANJEVCI</t>
  </si>
  <si>
    <t>ŠALINCI</t>
  </si>
  <si>
    <t>NORSINCI PRI LJUTOMERU</t>
  </si>
  <si>
    <t>KRAPJE</t>
  </si>
  <si>
    <t>CVEN</t>
  </si>
  <si>
    <t>PODGRADJE</t>
  </si>
  <si>
    <t>MOTA</t>
  </si>
  <si>
    <t>STROČJA VAS</t>
  </si>
  <si>
    <t>LUCIJA</t>
  </si>
  <si>
    <t>SEČA</t>
  </si>
  <si>
    <t>PARECAG</t>
  </si>
  <si>
    <t>DRAGONJA</t>
  </si>
  <si>
    <t>SV. PETER</t>
  </si>
  <si>
    <t>PADNA</t>
  </si>
  <si>
    <t>NOVA VAS NAD DRAGONJO</t>
  </si>
  <si>
    <t>SV. JURIJ OB ŠČAVNICI</t>
  </si>
  <si>
    <t>BOLEHNEČICI</t>
  </si>
  <si>
    <t>VUČJA VAS</t>
  </si>
  <si>
    <t>BUČEČOVCI</t>
  </si>
  <si>
    <t>LOGAROVCI</t>
  </si>
  <si>
    <t>BUNČANI</t>
  </si>
  <si>
    <t>STARA NOVA VAS</t>
  </si>
  <si>
    <t>LUKAVCI</t>
  </si>
  <si>
    <t>BANOVCI</t>
  </si>
  <si>
    <t>VERŽEJ</t>
  </si>
  <si>
    <t>POVŽANE</t>
  </si>
  <si>
    <t>PREŠNICA</t>
  </si>
  <si>
    <t>OCIZLA</t>
  </si>
  <si>
    <t>PETRINJE</t>
  </si>
  <si>
    <t>ROŽICE</t>
  </si>
  <si>
    <t>TUBLJE PRI HRPELJAH</t>
  </si>
  <si>
    <t>VRHPOLJE</t>
  </si>
  <si>
    <t>SLOPE</t>
  </si>
  <si>
    <t>RODIK</t>
  </si>
  <si>
    <t>DANE PRI DIVAČI</t>
  </si>
  <si>
    <t>KAČIČE-PARED</t>
  </si>
  <si>
    <t>DOLNJE LEŽEČE</t>
  </si>
  <si>
    <t>SENADOLE</t>
  </si>
  <si>
    <t>FAMLJE</t>
  </si>
  <si>
    <t>NAKLO</t>
  </si>
  <si>
    <t>HOTIČNA</t>
  </si>
  <si>
    <t>SLIVJE</t>
  </si>
  <si>
    <t>VELIKE LOČE</t>
  </si>
  <si>
    <t>MARKOVŠČINA</t>
  </si>
  <si>
    <t>GRADIŠČE PRI MATERIJI</t>
  </si>
  <si>
    <t>JAVORJE</t>
  </si>
  <si>
    <t>OBROV</t>
  </si>
  <si>
    <t>KOVČICE</t>
  </si>
  <si>
    <t>ŠKOFLJE</t>
  </si>
  <si>
    <t>VREMSKI BRITOF</t>
  </si>
  <si>
    <t>GORNJE VREME</t>
  </si>
  <si>
    <t>BARKA</t>
  </si>
  <si>
    <t>POTOČE</t>
  </si>
  <si>
    <t>LAŽE</t>
  </si>
  <si>
    <t>SENOŽEČE</t>
  </si>
  <si>
    <t>OPATJE SELO</t>
  </si>
  <si>
    <t>LOKVICA</t>
  </si>
  <si>
    <t>SELA NA KRASU</t>
  </si>
  <si>
    <t>MIREN</t>
  </si>
  <si>
    <t>BRESTOVICA PRI KOMNU</t>
  </si>
  <si>
    <t>BILJE</t>
  </si>
  <si>
    <t>KOSTANJEVICA NA KRASU</t>
  </si>
  <si>
    <t>VOJŠČICA</t>
  </si>
  <si>
    <t>TEMNICA</t>
  </si>
  <si>
    <t>LIPICA</t>
  </si>
  <si>
    <t>PRELOŽE PRI LOKVI</t>
  </si>
  <si>
    <t>LOKEV</t>
  </si>
  <si>
    <t>ORLEK</t>
  </si>
  <si>
    <t>DANE PRI SEŽANI</t>
  </si>
  <si>
    <t>ŠMARJE PRI SEŽANI</t>
  </si>
  <si>
    <t>POVIR</t>
  </si>
  <si>
    <t>MERČE</t>
  </si>
  <si>
    <t>GORENJE PRI DIVAČI</t>
  </si>
  <si>
    <t>ŠTORJE</t>
  </si>
  <si>
    <t>ŽIRJE</t>
  </si>
  <si>
    <t>BRESTOVICA PRI POVIRJU</t>
  </si>
  <si>
    <t>GABROVICA PRI KOMNU</t>
  </si>
  <si>
    <t>PLISKOVICA</t>
  </si>
  <si>
    <t>VELIKI DOL</t>
  </si>
  <si>
    <t>VOLČJI GRAD</t>
  </si>
  <si>
    <t>GORJANSKO</t>
  </si>
  <si>
    <t>BRJE PRI KOMNU</t>
  </si>
  <si>
    <t>KOMEN</t>
  </si>
  <si>
    <t>SVETO</t>
  </si>
  <si>
    <t>PRESERJE PRI KOMNU</t>
  </si>
  <si>
    <t>IVANJI GRAD</t>
  </si>
  <si>
    <t>TOMAČEVICA</t>
  </si>
  <si>
    <t>ŠKRBINA</t>
  </si>
  <si>
    <t>KREPLJE</t>
  </si>
  <si>
    <t>DUTOVLJE</t>
  </si>
  <si>
    <t>KRAJNA VAS</t>
  </si>
  <si>
    <t>ŠEPULJE</t>
  </si>
  <si>
    <t>TOMAJ</t>
  </si>
  <si>
    <t>KOPRIVA</t>
  </si>
  <si>
    <t>RAVNJE</t>
  </si>
  <si>
    <t>AVBER</t>
  </si>
  <si>
    <t>PONIKVE</t>
  </si>
  <si>
    <t>GRIŽE</t>
  </si>
  <si>
    <t>STOMAŽ</t>
  </si>
  <si>
    <t>KAZLJE</t>
  </si>
  <si>
    <t>VELIKO POLJE</t>
  </si>
  <si>
    <t>ŠTJAK</t>
  </si>
  <si>
    <t>ŠTANJEL</t>
  </si>
  <si>
    <t>HRUŠEVICA</t>
  </si>
  <si>
    <t>TUPELČE</t>
  </si>
  <si>
    <t>VEČKOTI</t>
  </si>
  <si>
    <t>KOBDILJ</t>
  </si>
  <si>
    <t>TRPČANE</t>
  </si>
  <si>
    <t>PREM - POTOK</t>
  </si>
  <si>
    <t>HRUŠICA</t>
  </si>
  <si>
    <t>HUJE</t>
  </si>
  <si>
    <t>STAROD</t>
  </si>
  <si>
    <t>RAČICE</t>
  </si>
  <si>
    <t>PODGRAD</t>
  </si>
  <si>
    <t>VELIKO BRDO</t>
  </si>
  <si>
    <t>SABONJE</t>
  </si>
  <si>
    <t>JELŠANE</t>
  </si>
  <si>
    <t>NOVOKRAČINE</t>
  </si>
  <si>
    <t>DOLENJE PRI JELŠANAH</t>
  </si>
  <si>
    <t>GORNJI ZEMON</t>
  </si>
  <si>
    <t>PODSTENJE</t>
  </si>
  <si>
    <t>ZAREČICA</t>
  </si>
  <si>
    <t>ZAJELŠJE</t>
  </si>
  <si>
    <t>PODBEŽE</t>
  </si>
  <si>
    <t>DOBRO POLJE</t>
  </si>
  <si>
    <t>HARIJE</t>
  </si>
  <si>
    <t>TOMINJE</t>
  </si>
  <si>
    <t>ČELJE</t>
  </si>
  <si>
    <t>PRELOŽE</t>
  </si>
  <si>
    <t>PREGARJE</t>
  </si>
  <si>
    <t>TOPOLC</t>
  </si>
  <si>
    <t>ZAREČJE</t>
  </si>
  <si>
    <t>SMRJE</t>
  </si>
  <si>
    <t>PREM</t>
  </si>
  <si>
    <t>DOLNJI ZEMON</t>
  </si>
  <si>
    <t>DOLNJI ZEMON - ZEMONSKA VAGA</t>
  </si>
  <si>
    <t>KOSEZE</t>
  </si>
  <si>
    <t>VELIKA BUKOVICA</t>
  </si>
  <si>
    <t>JABLANICA</t>
  </si>
  <si>
    <t>VRBOVO - VRBICA</t>
  </si>
  <si>
    <t>ŠEMBIJE</t>
  </si>
  <si>
    <t>REČICA</t>
  </si>
  <si>
    <t>NEVERKE</t>
  </si>
  <si>
    <t>OSTROŽNO BRDO</t>
  </si>
  <si>
    <t>GORNJA KOŠANA</t>
  </si>
  <si>
    <t>VOLČE</t>
  </si>
  <si>
    <t>KAL</t>
  </si>
  <si>
    <t>MALA PRISTAVA</t>
  </si>
  <si>
    <t>NOVA SUŠICA</t>
  </si>
  <si>
    <t>PARJE</t>
  </si>
  <si>
    <t>NARIN</t>
  </si>
  <si>
    <t>VELIKA PRISTAVA</t>
  </si>
  <si>
    <t>BAČ</t>
  </si>
  <si>
    <t>KNEŽAK</t>
  </si>
  <si>
    <t>KORITNICE</t>
  </si>
  <si>
    <t>DRSKOVČE</t>
  </si>
  <si>
    <t>ZAGORJE</t>
  </si>
  <si>
    <t>JURIŠČE</t>
  </si>
  <si>
    <t>KLENIK</t>
  </si>
  <si>
    <t>SLOVENSKA VAS</t>
  </si>
  <si>
    <t>SELCE</t>
  </si>
  <si>
    <t>PALČJE</t>
  </si>
  <si>
    <t>TRNJE</t>
  </si>
  <si>
    <t>SUŠAK</t>
  </si>
  <si>
    <t>ZABIČE - PODGRAJE</t>
  </si>
  <si>
    <t>KUTEŽEVO</t>
  </si>
  <si>
    <t>MALE ŽABLJE</t>
  </si>
  <si>
    <t>PODRAGA</t>
  </si>
  <si>
    <t>PODBREG</t>
  </si>
  <si>
    <t>POREČE</t>
  </si>
  <si>
    <t>OREHOVICA</t>
  </si>
  <si>
    <t>USTJE</t>
  </si>
  <si>
    <t>GABERJE</t>
  </si>
  <si>
    <t>ZAVINO</t>
  </si>
  <si>
    <t>BRJE</t>
  </si>
  <si>
    <t>TEVČE</t>
  </si>
  <si>
    <t>VRTOVČE</t>
  </si>
  <si>
    <t>ŠMARJE</t>
  </si>
  <si>
    <t>VELIKE ŽABLJE</t>
  </si>
  <si>
    <t>LOŽE</t>
  </si>
  <si>
    <t>MANČE</t>
  </si>
  <si>
    <t>SLAP</t>
  </si>
  <si>
    <t>GOČE</t>
  </si>
  <si>
    <t>BUDANJE</t>
  </si>
  <si>
    <t>DOLGA POLJANA</t>
  </si>
  <si>
    <t>PLANINA</t>
  </si>
  <si>
    <t>DOLENJE</t>
  </si>
  <si>
    <t>SANABOR</t>
  </si>
  <si>
    <t>ZEMONO</t>
  </si>
  <si>
    <t>DUPLJE</t>
  </si>
  <si>
    <t>MALOVŠE</t>
  </si>
  <si>
    <t>SELO</t>
  </si>
  <si>
    <t>BATUJE</t>
  </si>
  <si>
    <t>RAVNE</t>
  </si>
  <si>
    <t>ČRNIČE</t>
  </si>
  <si>
    <t>ŽAPUŽE</t>
  </si>
  <si>
    <t>LOKAVEC</t>
  </si>
  <si>
    <t>SKRILJE</t>
  </si>
  <si>
    <t>DOBRAVLJE</t>
  </si>
  <si>
    <t>KAMNJE</t>
  </si>
  <si>
    <t>VRTOVIN</t>
  </si>
  <si>
    <t>PLAČE</t>
  </si>
  <si>
    <t>VIPAVSKI KRIŽ</t>
  </si>
  <si>
    <t>CESTA</t>
  </si>
  <si>
    <t>LOZICE</t>
  </si>
  <si>
    <t>PODGRIČ</t>
  </si>
  <si>
    <t>COL</t>
  </si>
  <si>
    <t>ŽAGOLIČ</t>
  </si>
  <si>
    <t>PRESTRANEK</t>
  </si>
  <si>
    <t>ŽEJE</t>
  </si>
  <si>
    <t>SLAVINA</t>
  </si>
  <si>
    <t>PRESTRANEK - GRAD</t>
  </si>
  <si>
    <t>VELIKO UBELJSKO</t>
  </si>
  <si>
    <t>RAZDRTO</t>
  </si>
  <si>
    <t>HRUŠEVJE</t>
  </si>
  <si>
    <t>MALO UBELJSKO</t>
  </si>
  <si>
    <t>ŠMIHEL POD NANOSOM</t>
  </si>
  <si>
    <t>STRANE</t>
  </si>
  <si>
    <t>VIŠNJE</t>
  </si>
  <si>
    <t>PODKRAJ</t>
  </si>
  <si>
    <t>OREHEK</t>
  </si>
  <si>
    <t>STUDENEC</t>
  </si>
  <si>
    <t>HRAŠČE</t>
  </si>
  <si>
    <t>GORIČE</t>
  </si>
  <si>
    <t>GROBIŠČE</t>
  </si>
  <si>
    <t>HRENOVICE</t>
  </si>
  <si>
    <t>LANDOL</t>
  </si>
  <si>
    <t>MALI OTOK</t>
  </si>
  <si>
    <t>ZAGON</t>
  </si>
  <si>
    <t>BELSKO</t>
  </si>
  <si>
    <t>BUKOVJE</t>
  </si>
  <si>
    <t>STRMCA</t>
  </si>
  <si>
    <t>STUDENO</t>
  </si>
  <si>
    <t>VRTOJBA</t>
  </si>
  <si>
    <t>ŠEMPETER PRI GORICI</t>
  </si>
  <si>
    <t>GRGARSKE RAVNE</t>
  </si>
  <si>
    <t>KROMBERK</t>
  </si>
  <si>
    <t>RENČE</t>
  </si>
  <si>
    <t>GRGAR</t>
  </si>
  <si>
    <t>BATE</t>
  </si>
  <si>
    <t>BANJŠICE</t>
  </si>
  <si>
    <t>LOKE</t>
  </si>
  <si>
    <t>BRANIK</t>
  </si>
  <si>
    <t>SPODNJA BRANICA</t>
  </si>
  <si>
    <t>VOGRSKO</t>
  </si>
  <si>
    <t>GRADIŠČE NAD PRVAČINO</t>
  </si>
  <si>
    <t>SAKSID</t>
  </si>
  <si>
    <t>ZALOŠČE</t>
  </si>
  <si>
    <t>BUDIHNI</t>
  </si>
  <si>
    <t>TABOR</t>
  </si>
  <si>
    <t>PRVAČINA</t>
  </si>
  <si>
    <t>VITOVLJE</t>
  </si>
  <si>
    <t>RAVNICA</t>
  </si>
  <si>
    <t>ČEPOVAN</t>
  </si>
  <si>
    <t>SREDNJA KANOMLJA</t>
  </si>
  <si>
    <t>SPODNJA KANOMLJA</t>
  </si>
  <si>
    <t>LAZE</t>
  </si>
  <si>
    <t>JAKOVICA</t>
  </si>
  <si>
    <t>CRNI VRH</t>
  </si>
  <si>
    <t>GODOVIC</t>
  </si>
  <si>
    <t>HOTEDRŠICA</t>
  </si>
  <si>
    <t>ROVTE</t>
  </si>
  <si>
    <t>FOJANA</t>
  </si>
  <si>
    <t>HRUŠEVLJE</t>
  </si>
  <si>
    <t>ŠLOVRENC</t>
  </si>
  <si>
    <t>PLEŠIVO</t>
  </si>
  <si>
    <t>DRNOVK</t>
  </si>
  <si>
    <t>DOBROVO</t>
  </si>
  <si>
    <t>VIPOLŽE</t>
  </si>
  <si>
    <t>VIŠNJEVIK</t>
  </si>
  <si>
    <t>VEDRIJAN</t>
  </si>
  <si>
    <t>DOLNJE CEROVO</t>
  </si>
  <si>
    <t>KOZANA</t>
  </si>
  <si>
    <t>ŠMARTNO</t>
  </si>
  <si>
    <t>GONJAČE</t>
  </si>
  <si>
    <t>VRHOVLJE PRI KOJSKEM</t>
  </si>
  <si>
    <t>SNEŽATNO</t>
  </si>
  <si>
    <t>PLAVE</t>
  </si>
  <si>
    <t>LIG</t>
  </si>
  <si>
    <t>PLAVE *</t>
  </si>
  <si>
    <t>MORSKO</t>
  </si>
  <si>
    <t>MORSKO *</t>
  </si>
  <si>
    <t>KAMNO</t>
  </si>
  <si>
    <t>BODREŽ</t>
  </si>
  <si>
    <t>KANALSKI VRH</t>
  </si>
  <si>
    <t>ROČINJ</t>
  </si>
  <si>
    <t>VOLARJE</t>
  </si>
  <si>
    <t>AVČE</t>
  </si>
  <si>
    <t>DOBLAR</t>
  </si>
  <si>
    <t>KAL NAD KANALOM</t>
  </si>
  <si>
    <t>LEVPA</t>
  </si>
  <si>
    <t>TOLMINSKI LOM</t>
  </si>
  <si>
    <t>SELA PRI VOLČAH</t>
  </si>
  <si>
    <t>IDRIJA PRI BAČI</t>
  </si>
  <si>
    <t>SLAP OB IDRIJCI</t>
  </si>
  <si>
    <t>MODREJCE</t>
  </si>
  <si>
    <t>MOST NA SOČI</t>
  </si>
  <si>
    <t>KOZARŠČE</t>
  </si>
  <si>
    <t>ČIGINJ</t>
  </si>
  <si>
    <t>POLJUBINJ</t>
  </si>
  <si>
    <t>PRAPETNO</t>
  </si>
  <si>
    <t>MODREJ</t>
  </si>
  <si>
    <t>ŽABČE</t>
  </si>
  <si>
    <t>ZATOLMIN</t>
  </si>
  <si>
    <t>DOLJE</t>
  </si>
  <si>
    <t>GABRJE</t>
  </si>
  <si>
    <t>KNEŽA</t>
  </si>
  <si>
    <t>PODMELEC</t>
  </si>
  <si>
    <t>KORITNICA</t>
  </si>
  <si>
    <t>PODBRDO</t>
  </si>
  <si>
    <t>LABINJE</t>
  </si>
  <si>
    <t>LAZNICA</t>
  </si>
  <si>
    <t>ŠEBRELJE</t>
  </si>
  <si>
    <t>ZAKRIŽ</t>
  </si>
  <si>
    <t>RAVNE PRI CERKNEM</t>
  </si>
  <si>
    <t>OTALEŽ</t>
  </si>
  <si>
    <t>PLANINA PRI CERKNEM</t>
  </si>
  <si>
    <t>STARE ŽIRI</t>
  </si>
  <si>
    <t>SOVODENJ</t>
  </si>
  <si>
    <t>HOTAVLJE</t>
  </si>
  <si>
    <t>PODGORA</t>
  </si>
  <si>
    <t>TREBIJA</t>
  </si>
  <si>
    <t>SREDNJE BRDO</t>
  </si>
  <si>
    <t>LESKOVICA</t>
  </si>
  <si>
    <t>LUČINE</t>
  </si>
  <si>
    <t>SREDNJA VAS-POLJANE</t>
  </si>
  <si>
    <t>DOBRAVA</t>
  </si>
  <si>
    <t>SESTRANSKA VAS</t>
  </si>
  <si>
    <t>POLJANE NAD ŠKOFJO LOKO</t>
  </si>
  <si>
    <t>VOLČA</t>
  </si>
  <si>
    <t>ZALI LOG</t>
  </si>
  <si>
    <t>SPODNJE DANJE</t>
  </si>
  <si>
    <t>SORICA</t>
  </si>
  <si>
    <t>DELNICE</t>
  </si>
  <si>
    <t>ČETENA RAVAN</t>
  </si>
  <si>
    <t>MURAVE - JAVORJE</t>
  </si>
  <si>
    <t>DOLENČICE</t>
  </si>
  <si>
    <t>DOLENJA VAS</t>
  </si>
  <si>
    <t>DRAŽGOŠE</t>
  </si>
  <si>
    <t>SELCA</t>
  </si>
  <si>
    <t>RUDNO</t>
  </si>
  <si>
    <t>TOPOLJE</t>
  </si>
  <si>
    <t>BREGINJ</t>
  </si>
  <si>
    <t>SEDLO</t>
  </si>
  <si>
    <t>PODBELA</t>
  </si>
  <si>
    <t>ŽAGA</t>
  </si>
  <si>
    <t>LOG ČEZSOŠKI</t>
  </si>
  <si>
    <t>SRPENICA</t>
  </si>
  <si>
    <t>KRED</t>
  </si>
  <si>
    <t>STARO SELO</t>
  </si>
  <si>
    <t>ČEZSOČA</t>
  </si>
  <si>
    <t>SUŽID</t>
  </si>
  <si>
    <t>TRNOVO OB SOČI</t>
  </si>
  <si>
    <t>BOVEC *</t>
  </si>
  <si>
    <t>SVINO</t>
  </si>
  <si>
    <t>KAL-KORITNICA</t>
  </si>
  <si>
    <t>MLINSKO</t>
  </si>
  <si>
    <t>IDRSKO</t>
  </si>
  <si>
    <t>MAGOZD</t>
  </si>
  <si>
    <t>LIVEK</t>
  </si>
  <si>
    <t>LOG POD MANGARTOM</t>
  </si>
  <si>
    <t>LADRA</t>
  </si>
  <si>
    <t>DREŽNIŠKE RAVNE</t>
  </si>
  <si>
    <t>SMAST</t>
  </si>
  <si>
    <t>DREŽNICA</t>
  </si>
  <si>
    <t>VRSNO</t>
  </si>
  <si>
    <t>RATEČE</t>
  </si>
  <si>
    <t>PODKOREN</t>
  </si>
  <si>
    <t>KRANJSKA GORA *</t>
  </si>
  <si>
    <t>DOVJE</t>
  </si>
  <si>
    <t>BELCA</t>
  </si>
  <si>
    <t>MOJSTRANA</t>
  </si>
  <si>
    <t>IVANJŠEVCI OB ŠČAVNICI</t>
  </si>
  <si>
    <t>OREHOVCI</t>
  </si>
  <si>
    <t>BORAČEVA</t>
  </si>
  <si>
    <t>ŠRATOVCI</t>
  </si>
  <si>
    <t>RIHTAROVCI</t>
  </si>
  <si>
    <t>ŽEPOVCI</t>
  </si>
  <si>
    <t>ČRNCI</t>
  </si>
  <si>
    <t>APAČE - SEGOVCI</t>
  </si>
  <si>
    <t>BENEDIŠKI VRH - SLATINSKA CESTA</t>
  </si>
  <si>
    <t>NEGOVA</t>
  </si>
  <si>
    <t>LUTVERCI - PODGRAD</t>
  </si>
  <si>
    <t>LOMANOŠE</t>
  </si>
  <si>
    <t>LOMANOSE</t>
  </si>
  <si>
    <t>STARA FUŽINA</t>
  </si>
  <si>
    <t>UKANC</t>
  </si>
  <si>
    <t>SAVICA</t>
  </si>
  <si>
    <t>NEMŠKI ROVT</t>
  </si>
  <si>
    <t>SREDNJA VAS V BOHINJU</t>
  </si>
  <si>
    <t>STUDOR V BOHINJU</t>
  </si>
  <si>
    <t>JEREKA</t>
  </si>
  <si>
    <t>BOHINJSKA ČEŠNJICA</t>
  </si>
  <si>
    <t>NOMENJ</t>
  </si>
  <si>
    <t>ZASIP</t>
  </si>
  <si>
    <t>BOHINJSKA BELA</t>
  </si>
  <si>
    <t>OBRNE</t>
  </si>
  <si>
    <t>SELO PRI BLEDU</t>
  </si>
  <si>
    <t>PODHOM</t>
  </si>
  <si>
    <t>POLJŠICA PRI GORJAH</t>
  </si>
  <si>
    <t>ZGORNJE GORJE</t>
  </si>
  <si>
    <t>BLEJSKA DOBRAVA</t>
  </si>
  <si>
    <t>KOČNA</t>
  </si>
  <si>
    <t>SPODNJE GORJE</t>
  </si>
  <si>
    <t>BODEŠČE</t>
  </si>
  <si>
    <t>RIBNO</t>
  </si>
  <si>
    <t>KORITNO</t>
  </si>
  <si>
    <t>POTOKI</t>
  </si>
  <si>
    <t>PRIHODI</t>
  </si>
  <si>
    <t>PLAVŠKI ROVT</t>
  </si>
  <si>
    <t>SLOVENSKI JAVORNIK</t>
  </si>
  <si>
    <t>PANCE</t>
  </si>
  <si>
    <t>GABRJE PRI JANČAH</t>
  </si>
  <si>
    <t>PODMOLNIK</t>
  </si>
  <si>
    <t>PODLIPOGLAV</t>
  </si>
  <si>
    <t>ČRNA VAS</t>
  </si>
  <si>
    <t>VELIKI LIPOGLAV</t>
  </si>
  <si>
    <t>ZGORNJE GAMELJNE</t>
  </si>
  <si>
    <t>PODUTIK</t>
  </si>
  <si>
    <t>MEDNO</t>
  </si>
  <si>
    <t>DVOR</t>
  </si>
  <si>
    <t>STANEŽIČE</t>
  </si>
  <si>
    <t>TOMAČEVO</t>
  </si>
  <si>
    <t>ČEŠNJICA</t>
  </si>
  <si>
    <t>ZAGRADIŠČE</t>
  </si>
  <si>
    <t>BESNICA</t>
  </si>
  <si>
    <t>RAŠICA</t>
  </si>
  <si>
    <t>ČEŠNJICA PRI KROPI</t>
  </si>
  <si>
    <t>POLJŠICA PRI PODNARTU</t>
  </si>
  <si>
    <t>SPODNJI OTOK</t>
  </si>
  <si>
    <t>KAMNA GORICA</t>
  </si>
  <si>
    <t>BRDA</t>
  </si>
  <si>
    <t>ZGORNJI OTOK</t>
  </si>
  <si>
    <t>GORICA</t>
  </si>
  <si>
    <t>VRBNJE</t>
  </si>
  <si>
    <t>RADOVLJICA *</t>
  </si>
  <si>
    <t>ZGORNJA LIPNICA</t>
  </si>
  <si>
    <t>OVSIŠE</t>
  </si>
  <si>
    <t>ZALOŠE</t>
  </si>
  <si>
    <t>LJUBNO</t>
  </si>
  <si>
    <t>POSAVEC</t>
  </si>
  <si>
    <t>OTOČE</t>
  </si>
  <si>
    <t>SPODNJA DOBRAVA</t>
  </si>
  <si>
    <t>SREDNJA DOBRAVA</t>
  </si>
  <si>
    <t>BREZJE</t>
  </si>
  <si>
    <t>ČRNIVEC</t>
  </si>
  <si>
    <t>MOŠNJE</t>
  </si>
  <si>
    <t>VRBA</t>
  </si>
  <si>
    <t>STUDENČICE</t>
  </si>
  <si>
    <t>DVORSKA VAS</t>
  </si>
  <si>
    <t>ZGOŠA</t>
  </si>
  <si>
    <t>HLEBCE</t>
  </si>
  <si>
    <t>HRAŠE</t>
  </si>
  <si>
    <t>MOSTE</t>
  </si>
  <si>
    <t>BREG</t>
  </si>
  <si>
    <t>SREDNJA VAS</t>
  </si>
  <si>
    <t>OKROGLO</t>
  </si>
  <si>
    <t>STRAHINJ</t>
  </si>
  <si>
    <t>LOKA *</t>
  </si>
  <si>
    <t>VISOČE</t>
  </si>
  <si>
    <t>PALOVIČE</t>
  </si>
  <si>
    <t>SPODNJE DUPLJE</t>
  </si>
  <si>
    <t>ZADRAGA</t>
  </si>
  <si>
    <t>PODBREZJE-SREDNJA VAS</t>
  </si>
  <si>
    <t>PODBREZJE</t>
  </si>
  <si>
    <t>LEŠE</t>
  </si>
  <si>
    <t>ŽIGANJA VAS</t>
  </si>
  <si>
    <t>ZVIRČE</t>
  </si>
  <si>
    <t>HUDO</t>
  </si>
  <si>
    <t>PODLJUBELJ</t>
  </si>
  <si>
    <t>SPODNJE VETRNO</t>
  </si>
  <si>
    <t>ČADOVLJE PRI TRŽIČU</t>
  </si>
  <si>
    <t>JELENDOL</t>
  </si>
  <si>
    <t>TATINEC</t>
  </si>
  <si>
    <t>SPODNJA BESNICA</t>
  </si>
  <si>
    <t>PODBLICA</t>
  </si>
  <si>
    <t>JAMNIK</t>
  </si>
  <si>
    <t>NEMILJE</t>
  </si>
  <si>
    <t>ZGORNJA BESNICA</t>
  </si>
  <si>
    <t>MOŠE</t>
  </si>
  <si>
    <t>PODREČA</t>
  </si>
  <si>
    <t>SPODNJA BESNICA-PEŠNICA</t>
  </si>
  <si>
    <t>INDUSTRIJSKA CONA LAZE</t>
  </si>
  <si>
    <t>POLICA</t>
  </si>
  <si>
    <t>SUHA PRI PREDOSLJAH</t>
  </si>
  <si>
    <t>SRAKOVLJE</t>
  </si>
  <si>
    <t>RUPA</t>
  </si>
  <si>
    <t>ILOVKA</t>
  </si>
  <si>
    <t>BOBOVEK</t>
  </si>
  <si>
    <t>SREDNJA VAS - GORIČE</t>
  </si>
  <si>
    <t>TENETIŠE</t>
  </si>
  <si>
    <t>PANGRŠICA</t>
  </si>
  <si>
    <t>TRSTENIK</t>
  </si>
  <si>
    <t>ČADOVLJE</t>
  </si>
  <si>
    <t>BABNI VRT</t>
  </si>
  <si>
    <t>ZALOG</t>
  </si>
  <si>
    <t>GOLNIK</t>
  </si>
  <si>
    <t>PŠENIČNA POLICA</t>
  </si>
  <si>
    <t>ŽERJAVKA</t>
  </si>
  <si>
    <t>VOGLJE</t>
  </si>
  <si>
    <t>TRBOJE</t>
  </si>
  <si>
    <t>VOKLO</t>
  </si>
  <si>
    <t>CERKLJE</t>
  </si>
  <si>
    <t>ŠENČUR</t>
  </si>
  <si>
    <t>SP.BRNIK - VOPOVLJE</t>
  </si>
  <si>
    <t>PRAPROTNA POLICA</t>
  </si>
  <si>
    <t>VAŠCA</t>
  </si>
  <si>
    <t>ZGORNJI BRNIK</t>
  </si>
  <si>
    <t>VISOKO</t>
  </si>
  <si>
    <t>HOTEMAŽE</t>
  </si>
  <si>
    <t>LUŽE</t>
  </si>
  <si>
    <t>OLŠEVEK</t>
  </si>
  <si>
    <t>VELESOVO</t>
  </si>
  <si>
    <t>TRATA PRI VELESOVEM</t>
  </si>
  <si>
    <t>ČEŠNJEVEK</t>
  </si>
  <si>
    <t>ŠTEFANJA GORA</t>
  </si>
  <si>
    <t>LAHOVČE</t>
  </si>
  <si>
    <t>CERKLJANSKA DOBRAVA</t>
  </si>
  <si>
    <t>POŽENIK</t>
  </si>
  <si>
    <t>ZALOG PRI CERKLJAH</t>
  </si>
  <si>
    <t>ŠENTURŠKA GORA</t>
  </si>
  <si>
    <t>PŠATA</t>
  </si>
  <si>
    <t>ZGORNJE JEZERSKO</t>
  </si>
  <si>
    <t>ZGORNJA BELA</t>
  </si>
  <si>
    <t>BAŠELJ</t>
  </si>
  <si>
    <t>SPODNJA BELA</t>
  </si>
  <si>
    <t>BREG OB KOKRI</t>
  </si>
  <si>
    <t>TUPALIČE</t>
  </si>
  <si>
    <t>KOKRA</t>
  </si>
  <si>
    <t>SKARUČNA</t>
  </si>
  <si>
    <t>LOKA PRI MENGŠU</t>
  </si>
  <si>
    <t>POLJE PRI VODICAH</t>
  </si>
  <si>
    <t>DORNICE</t>
  </si>
  <si>
    <t>ZAPOGE</t>
  </si>
  <si>
    <t>REPNJE</t>
  </si>
  <si>
    <t>VESCA</t>
  </si>
  <si>
    <t>SELO PRI VODICAH</t>
  </si>
  <si>
    <t>BUKOVICA PRI VODICAH</t>
  </si>
  <si>
    <t>TOPOLE</t>
  </si>
  <si>
    <t>NASOVČE</t>
  </si>
  <si>
    <t>BREG PRI KOMENDI</t>
  </si>
  <si>
    <t>KLANEC</t>
  </si>
  <si>
    <t>KRIŽ</t>
  </si>
  <si>
    <t>KRTINA</t>
  </si>
  <si>
    <t>ZALOG POD SV. TROJICO</t>
  </si>
  <si>
    <t>ŽELODNIK</t>
  </si>
  <si>
    <t>GORIČICA PRI IHANU</t>
  </si>
  <si>
    <t>ŠENTPAVEL PRI DOMŽALAH</t>
  </si>
  <si>
    <t>MALA LOKA</t>
  </si>
  <si>
    <t>GORJUŠA</t>
  </si>
  <si>
    <t>ROVA</t>
  </si>
  <si>
    <t>TURNŠE</t>
  </si>
  <si>
    <t>ČEŠENIK</t>
  </si>
  <si>
    <t>ŽIČE</t>
  </si>
  <si>
    <t>PODGORA PRI DOLSKEM</t>
  </si>
  <si>
    <t>VINJE</t>
  </si>
  <si>
    <t>DOLSKO</t>
  </si>
  <si>
    <t>KAMNICA</t>
  </si>
  <si>
    <t>LAZE PRI DOLSKEM</t>
  </si>
  <si>
    <t>ZAGORICA PRI DOLSKEM</t>
  </si>
  <si>
    <t>SENOŽETI</t>
  </si>
  <si>
    <t>BRINJE</t>
  </si>
  <si>
    <t>ZABORŠT PRI DOLU</t>
  </si>
  <si>
    <t>KLEČE PRI DOLU</t>
  </si>
  <si>
    <t>RAFOLČE</t>
  </si>
  <si>
    <t>PREVALJE</t>
  </si>
  <si>
    <t>GORIČICA PRI MORAVČAH</t>
  </si>
  <si>
    <t>VIDEM PRI LUKOVICI</t>
  </si>
  <si>
    <t>SPODNJE PRAPREČE</t>
  </si>
  <si>
    <t>STEGNE</t>
  </si>
  <si>
    <t>IMENJE</t>
  </si>
  <si>
    <t>PRESERJE PRI LUKOVICI</t>
  </si>
  <si>
    <t>ZGORNJE PRAPREČE</t>
  </si>
  <si>
    <t>SVETI ANDREJ</t>
  </si>
  <si>
    <t>VRHPOLJE PRI MORAVČAH</t>
  </si>
  <si>
    <t>TRNJAVA</t>
  </si>
  <si>
    <t>PRIKRNICA</t>
  </si>
  <si>
    <t>KORENO</t>
  </si>
  <si>
    <t>NEGASTRN</t>
  </si>
  <si>
    <t>ČEŠNJICE PRI MORAVČAH</t>
  </si>
  <si>
    <t>SOTESKA PRI MORAVČAH</t>
  </si>
  <si>
    <t>MORAVČE</t>
  </si>
  <si>
    <t>KRAŠNJA</t>
  </si>
  <si>
    <t>ZALOG PRI MORAVČAH</t>
  </si>
  <si>
    <t>VRH NAD KRAŠNJO</t>
  </si>
  <si>
    <t>STRAŽA PRI MORAVČAH</t>
  </si>
  <si>
    <t>KRAJNO BRDO</t>
  </si>
  <si>
    <t>VOŠCE</t>
  </si>
  <si>
    <t>DEŠEN</t>
  </si>
  <si>
    <t>MALI JELNIK</t>
  </si>
  <si>
    <t>ZGORNJE KOSEZE</t>
  </si>
  <si>
    <t>PEČE</t>
  </si>
  <si>
    <t>V ZIDEH</t>
  </si>
  <si>
    <t>ČENTIBA</t>
  </si>
  <si>
    <t>KAPCA</t>
  </si>
  <si>
    <t>HOTIZA</t>
  </si>
  <si>
    <t>KOT</t>
  </si>
  <si>
    <t>TRIMLINI</t>
  </si>
  <si>
    <t>LAKOŠ - GABERJE</t>
  </si>
  <si>
    <t>PETIŠOVCI</t>
  </si>
  <si>
    <t>PINCE MAROF - BENICA</t>
  </si>
  <si>
    <t>PINCE</t>
  </si>
  <si>
    <t>DOLINA PRI LENDAVI</t>
  </si>
  <si>
    <t>RADMOŽANCI</t>
  </si>
  <si>
    <t>KAMOVCI</t>
  </si>
  <si>
    <t>LENDAVA - DOLGA VAS</t>
  </si>
  <si>
    <t>MOSTJE</t>
  </si>
  <si>
    <t>BANUTA</t>
  </si>
  <si>
    <t>GENTEROVCI</t>
  </si>
  <si>
    <t>POREBER</t>
  </si>
  <si>
    <t>SREDNJA VAS PRI KAMNIKU</t>
  </si>
  <si>
    <t>VELIKA LAŠNA</t>
  </si>
  <si>
    <t>LOKE V TUHINJU</t>
  </si>
  <si>
    <t>VASENO</t>
  </si>
  <si>
    <t>SIDOL</t>
  </si>
  <si>
    <t>ŠMARTNO V TUHINJU</t>
  </si>
  <si>
    <t>PODVEŽA</t>
  </si>
  <si>
    <t>PŠAJNOVICA</t>
  </si>
  <si>
    <t>LAZE V TUHINJU</t>
  </si>
  <si>
    <t>ZGORNJI TUHINJ</t>
  </si>
  <si>
    <t>VELIKI HRIB</t>
  </si>
  <si>
    <t>GOLICE</t>
  </si>
  <si>
    <t>ČEŠNJICE V TUHINJU</t>
  </si>
  <si>
    <t>OKROG PRI MOTNIKU</t>
  </si>
  <si>
    <t>MOTNIK</t>
  </si>
  <si>
    <t>VOLČJI POTOK</t>
  </si>
  <si>
    <t>ZAKAL</t>
  </si>
  <si>
    <t>KREGARJEVO</t>
  </si>
  <si>
    <t>VRHPOLJE PRI KAMNIKU</t>
  </si>
  <si>
    <t>KRŠIČ</t>
  </si>
  <si>
    <t>SOTESKA</t>
  </si>
  <si>
    <t>ZGORNJE STRANJE</t>
  </si>
  <si>
    <t>POTOK V ČRNI</t>
  </si>
  <si>
    <t>MEDVODE</t>
  </si>
  <si>
    <t>DOL</t>
  </si>
  <si>
    <t>SORA</t>
  </si>
  <si>
    <t>SENICA</t>
  </si>
  <si>
    <t>GOLO BRDO</t>
  </si>
  <si>
    <t>ŽLEBE</t>
  </si>
  <si>
    <t>SENIČICA</t>
  </si>
  <si>
    <t>SPODNJE PIRNIČE</t>
  </si>
  <si>
    <t>ZAVRH POD ŠMARNO GORO</t>
  </si>
  <si>
    <t>VALBURGA</t>
  </si>
  <si>
    <t>ZBILJE</t>
  </si>
  <si>
    <t>DRAGOČAJNA</t>
  </si>
  <si>
    <t>VRHNIKA + SINJA GORICA *</t>
  </si>
  <si>
    <t>ŽAŽAR</t>
  </si>
  <si>
    <t>PODLIPA</t>
  </si>
  <si>
    <t>VELIKA LIGOJNA</t>
  </si>
  <si>
    <t>ZABOČEVO</t>
  </si>
  <si>
    <t>OHONICA</t>
  </si>
  <si>
    <t>NIŽEVEC</t>
  </si>
  <si>
    <t>DOL PRI BOROVNICI</t>
  </si>
  <si>
    <t>SINJA GORICA</t>
  </si>
  <si>
    <t>BLATNA BREZOVICA</t>
  </si>
  <si>
    <t>DRENOV GRIČ</t>
  </si>
  <si>
    <t>BEVKE</t>
  </si>
  <si>
    <t>LOG PRI BREZOVICI</t>
  </si>
  <si>
    <t>KURJA VAS</t>
  </si>
  <si>
    <t>ŠENTJOŠT NAD HORJULOM</t>
  </si>
  <si>
    <t>HORJUL</t>
  </si>
  <si>
    <t>LJUBGOJNA</t>
  </si>
  <si>
    <t>VRZDENEC</t>
  </si>
  <si>
    <t>BRIŠE PRI POLHOVEM GRADCU</t>
  </si>
  <si>
    <t>SMOLNIK</t>
  </si>
  <si>
    <t>ČRNI VRH</t>
  </si>
  <si>
    <t>BREZJE PRI DOBROVI</t>
  </si>
  <si>
    <t>PODOLNICA</t>
  </si>
  <si>
    <t>ZAKLANEC</t>
  </si>
  <si>
    <t>DVOR PRI POLHOVEM GRADCU</t>
  </si>
  <si>
    <t>DOLENJA VAS PRI POLH. GRADCU</t>
  </si>
  <si>
    <t>SREDNJA VAS PRI POLH. GRAD.</t>
  </si>
  <si>
    <t>POLHOV GRADEC</t>
  </si>
  <si>
    <t>HRUŠEVO</t>
  </si>
  <si>
    <t>SPODNJI RAZORI</t>
  </si>
  <si>
    <t>ŠUJICA</t>
  </si>
  <si>
    <t>STRANSKA VAS</t>
  </si>
  <si>
    <t>MALO MLAČEVO</t>
  </si>
  <si>
    <t>MALA STARA VAS</t>
  </si>
  <si>
    <t>VELIKA STARA VAS</t>
  </si>
  <si>
    <t>SPODNJE BLATO</t>
  </si>
  <si>
    <t>VELIKO MLAČEVO</t>
  </si>
  <si>
    <t>GATINA</t>
  </si>
  <si>
    <t>ZAGRADEC PRI GROSUPLJEM</t>
  </si>
  <si>
    <t>VELIKA RAČNA</t>
  </si>
  <si>
    <t>PEČ</t>
  </si>
  <si>
    <t>ŽALNA</t>
  </si>
  <si>
    <t>ČUŠPERK</t>
  </si>
  <si>
    <t>VELIKA LOKA</t>
  </si>
  <si>
    <t>LUČE</t>
  </si>
  <si>
    <t>VINO</t>
  </si>
  <si>
    <t>BIČJE-PECE</t>
  </si>
  <si>
    <t>PODGORICA PRI PODTABORU</t>
  </si>
  <si>
    <t>PECE</t>
  </si>
  <si>
    <t>ŠT. JURIJ</t>
  </si>
  <si>
    <t>PONOVA VAS-ST.JURIJ</t>
  </si>
  <si>
    <t>SPODNJA SLIVNICA</t>
  </si>
  <si>
    <t>HRASTJE PRI GROSUPLJEM</t>
  </si>
  <si>
    <t>BREZJE PRI GROSUPLJEM</t>
  </si>
  <si>
    <t>PODGORICA PRI ŠMARJU</t>
  </si>
  <si>
    <t>SELA PRI ŠMARJU</t>
  </si>
  <si>
    <t>CIKAVA</t>
  </si>
  <si>
    <t>PARADIŠČE</t>
  </si>
  <si>
    <t>ZGORNJA SLIVNICA</t>
  </si>
  <si>
    <t>GORENJA BREZOVICA</t>
  </si>
  <si>
    <t>STRAHOMER</t>
  </si>
  <si>
    <t>PREVALJE POD KRIMOM</t>
  </si>
  <si>
    <t>PODPEČ</t>
  </si>
  <si>
    <t>IŠKA LOKA</t>
  </si>
  <si>
    <t>TOMIŠELJ</t>
  </si>
  <si>
    <t>VRBLJENE</t>
  </si>
  <si>
    <t>VNANJE GORICE</t>
  </si>
  <si>
    <t>GOLO</t>
  </si>
  <si>
    <t>ŠKRILJE</t>
  </si>
  <si>
    <t>VRH NAD ŽELIMLJAMI</t>
  </si>
  <si>
    <t>IŠKA VAS</t>
  </si>
  <si>
    <t>SMRJENE</t>
  </si>
  <si>
    <t>DRENIK</t>
  </si>
  <si>
    <t>ŽELIMLJE</t>
  </si>
  <si>
    <t>STAJE</t>
  </si>
  <si>
    <t>GORENJE BLATO</t>
  </si>
  <si>
    <t>PIJAVA GORICA</t>
  </si>
  <si>
    <t>LAVRICA</t>
  </si>
  <si>
    <t>ORLE</t>
  </si>
  <si>
    <t>ZAPOTOK</t>
  </si>
  <si>
    <t>VRH</t>
  </si>
  <si>
    <t>IGA VAS</t>
  </si>
  <si>
    <t>VIŠEVEK</t>
  </si>
  <si>
    <t>STARI TRG PRI LOŽU</t>
  </si>
  <si>
    <t>ŠMARATA</t>
  </si>
  <si>
    <t>KOZARIŠČE</t>
  </si>
  <si>
    <t>PUDOB</t>
  </si>
  <si>
    <t>DANE</t>
  </si>
  <si>
    <t>PODLOŽ</t>
  </si>
  <si>
    <t>PODCERKEV</t>
  </si>
  <si>
    <t>LOŽ</t>
  </si>
  <si>
    <t>MARKOVEC</t>
  </si>
  <si>
    <t>BABNO POLJE</t>
  </si>
  <si>
    <t>VRHNIKA PRI LOŽU</t>
  </si>
  <si>
    <t>IVANJE SELO</t>
  </si>
  <si>
    <t>UNEC</t>
  </si>
  <si>
    <t>DOLENJE JEZERO</t>
  </si>
  <si>
    <t>MARTINJAK</t>
  </si>
  <si>
    <t>ZELŠE</t>
  </si>
  <si>
    <t>BLOČICE</t>
  </si>
  <si>
    <t>ŽEROVNICA</t>
  </si>
  <si>
    <t>LIPSENJ</t>
  </si>
  <si>
    <t>GRAHOVO</t>
  </si>
  <si>
    <t>BLOŠKA POLICA</t>
  </si>
  <si>
    <t>VELIKE BLOKE</t>
  </si>
  <si>
    <t>TOPOL PRI BEGUNJAH</t>
  </si>
  <si>
    <t>SELŠČEK</t>
  </si>
  <si>
    <t>HRUŠKARJE</t>
  </si>
  <si>
    <t>TAVŽLJE</t>
  </si>
  <si>
    <t>RAVNE NA BLOKAH</t>
  </si>
  <si>
    <t>RUNARSKO</t>
  </si>
  <si>
    <t>HUDI VRH</t>
  </si>
  <si>
    <t>VELIKI VRH</t>
  </si>
  <si>
    <t>STUDENEC NA BLOKAH</t>
  </si>
  <si>
    <t>TOPOL</t>
  </si>
  <si>
    <t>SODRAŽICA</t>
  </si>
  <si>
    <t>ŽIMARICE</t>
  </si>
  <si>
    <t>LIPOVŠICA</t>
  </si>
  <si>
    <t>VELIKI OSOLNIK</t>
  </si>
  <si>
    <t>ULAKA</t>
  </si>
  <si>
    <t>VELIKA SLEVICA</t>
  </si>
  <si>
    <t>SROBOTNIK PRI VEL. LAŠČAH</t>
  </si>
  <si>
    <t>TURJAK</t>
  </si>
  <si>
    <t>KOT PRI RIBNICI</t>
  </si>
  <si>
    <t>ŽLEBIČ</t>
  </si>
  <si>
    <t>SELA</t>
  </si>
  <si>
    <t>BREŽE</t>
  </si>
  <si>
    <t>SAJEVEC</t>
  </si>
  <si>
    <t>BUKOVICA</t>
  </si>
  <si>
    <t>GRIČ</t>
  </si>
  <si>
    <t>BLATE</t>
  </si>
  <si>
    <t>NEMŠKA VAS</t>
  </si>
  <si>
    <t>GRČARICE</t>
  </si>
  <si>
    <t>PRIGORICA</t>
  </si>
  <si>
    <t>RAKITNICA</t>
  </si>
  <si>
    <t>OTAVICE</t>
  </si>
  <si>
    <t>LIPOVEC</t>
  </si>
  <si>
    <t>GORNJE LOŽINE</t>
  </si>
  <si>
    <t>KOČEVSKA REKA</t>
  </si>
  <si>
    <t>KUŽELJ</t>
  </si>
  <si>
    <t>DOLNJE LOŽINE</t>
  </si>
  <si>
    <t>NOVE LOŽINE</t>
  </si>
  <si>
    <t>KOBLARJI</t>
  </si>
  <si>
    <t>BREG PRI KOČEVJU</t>
  </si>
  <si>
    <t>STARA CERKEV</t>
  </si>
  <si>
    <t>NOVI LAZI</t>
  </si>
  <si>
    <t>MLAKA PRI KOČEVJU</t>
  </si>
  <si>
    <t>GORENJE</t>
  </si>
  <si>
    <t>MORAVA</t>
  </si>
  <si>
    <t>ŠTALCERJI</t>
  </si>
  <si>
    <t>VAS</t>
  </si>
  <si>
    <t>KLINJA VAS</t>
  </si>
  <si>
    <t>CVIŠLERJI</t>
  </si>
  <si>
    <t>ZAJČJE POLJE</t>
  </si>
  <si>
    <t>LIVOLD</t>
  </si>
  <si>
    <t>ČRNI POTOK PRI KOČEVJU</t>
  </si>
  <si>
    <t>STARI LOG</t>
  </si>
  <si>
    <t>MOZELJ</t>
  </si>
  <si>
    <t>RAJNDOL</t>
  </si>
  <si>
    <t>PREDGRAD</t>
  </si>
  <si>
    <t>NEMŠKA LOKA</t>
  </si>
  <si>
    <t>KOPRIVNIK</t>
  </si>
  <si>
    <t>DRAGA</t>
  </si>
  <si>
    <t>PODPRESKA</t>
  </si>
  <si>
    <t>HRIB-LOŠKI POTOK</t>
  </si>
  <si>
    <t>MALI LOG</t>
  </si>
  <si>
    <t>UČAKOVCI</t>
  </si>
  <si>
    <t>DREŽNIK</t>
  </si>
  <si>
    <t>VINICA</t>
  </si>
  <si>
    <t>GOLEK</t>
  </si>
  <si>
    <t>DRAGATUŠ</t>
  </si>
  <si>
    <t>OBRH PRI DRAGATUŠU</t>
  </si>
  <si>
    <t>TANČA GORA</t>
  </si>
  <si>
    <t>BELČJI VRH</t>
  </si>
  <si>
    <t>STARA LIPA</t>
  </si>
  <si>
    <t>MALI NERAJEC</t>
  </si>
  <si>
    <t>PERUDINA</t>
  </si>
  <si>
    <t>HRAST PRI VINICI</t>
  </si>
  <si>
    <t>VELIKA LAHINJA</t>
  </si>
  <si>
    <t>PODLOG</t>
  </si>
  <si>
    <t>VELIKI NERAJEC</t>
  </si>
  <si>
    <t>SVIBNIK</t>
  </si>
  <si>
    <t>KANIŽARICA</t>
  </si>
  <si>
    <t>KVASICA</t>
  </si>
  <si>
    <t>BLATNIK PRI ČRNOMLJU</t>
  </si>
  <si>
    <t>DRAGOVANJA VAS</t>
  </si>
  <si>
    <t>JERNEJA VAS</t>
  </si>
  <si>
    <t>JELŠEVNIK</t>
  </si>
  <si>
    <t>DOBLIČE</t>
  </si>
  <si>
    <t>LOKVE</t>
  </si>
  <si>
    <t>DOLNJA PAKA</t>
  </si>
  <si>
    <t>BUTORAJ</t>
  </si>
  <si>
    <t>TRIBUČE</t>
  </si>
  <si>
    <t>VRANOVIČI</t>
  </si>
  <si>
    <t>GRIBLJE</t>
  </si>
  <si>
    <t>PRELOKA</t>
  </si>
  <si>
    <t>MARINDOL</t>
  </si>
  <si>
    <t>SUHOR</t>
  </si>
  <si>
    <t>GRM PRI PODZEMLJU</t>
  </si>
  <si>
    <t>PODTURN PRI DOL. TOPLICAH</t>
  </si>
  <si>
    <t>SELIŠČE</t>
  </si>
  <si>
    <t>KOČEVSKE POLJANE</t>
  </si>
  <si>
    <t>DRAGOMLJA VAS</t>
  </si>
  <si>
    <t>ČRMOŠNJICE</t>
  </si>
  <si>
    <t>VRTAČA PRI SEMIČU</t>
  </si>
  <si>
    <t>MOVERNA VAS</t>
  </si>
  <si>
    <t>GORNJE DOBRAVICE</t>
  </si>
  <si>
    <t>DOLNJE DOBRAVICE</t>
  </si>
  <si>
    <t>GERŠIČI</t>
  </si>
  <si>
    <t>GRADAC</t>
  </si>
  <si>
    <t>ŠTREKLJEVEC</t>
  </si>
  <si>
    <t>SOVINEK</t>
  </si>
  <si>
    <t>KRVAVČJI VRH</t>
  </si>
  <si>
    <t>ČREŠNJEVEC PRI SEMIČU</t>
  </si>
  <si>
    <t>DOBINDOL</t>
  </si>
  <si>
    <t>GORENJE SUŠICE</t>
  </si>
  <si>
    <t>BEREČA VAS</t>
  </si>
  <si>
    <t>HRAST PRI JUGORJU</t>
  </si>
  <si>
    <t>KRASINEC</t>
  </si>
  <si>
    <t>PRIMOSTEK</t>
  </si>
  <si>
    <t>KRIVOGLAVICE</t>
  </si>
  <si>
    <t>PODZEMELJ - ZEMELJ</t>
  </si>
  <si>
    <t>LOKVICA - TRNOVEC</t>
  </si>
  <si>
    <t>GRABROVEC</t>
  </si>
  <si>
    <t>BUŠINJA VAS</t>
  </si>
  <si>
    <t>MENIŠKA VAS</t>
  </si>
  <si>
    <t>PODHOSTA</t>
  </si>
  <si>
    <t>OBRH - SUHOR</t>
  </si>
  <si>
    <t>GRADIŠČE</t>
  </si>
  <si>
    <t>SELA PRI DOL. TOPLICAH</t>
  </si>
  <si>
    <t>BOLDRAŽ</t>
  </si>
  <si>
    <t>SLAMNA VAS</t>
  </si>
  <si>
    <t>RADOVIČI</t>
  </si>
  <si>
    <t>ROSALNICE</t>
  </si>
  <si>
    <t>RAKOVEC</t>
  </si>
  <si>
    <t>DRAŠIČI</t>
  </si>
  <si>
    <t>BOŽAKOVO</t>
  </si>
  <si>
    <t>ŽELEBEJ</t>
  </si>
  <si>
    <t>RADOVICA</t>
  </si>
  <si>
    <t>URŠNA SELA</t>
  </si>
  <si>
    <t>VINJA VAS</t>
  </si>
  <si>
    <t>KONEC</t>
  </si>
  <si>
    <t>PRISTAVA</t>
  </si>
  <si>
    <t>VELIKI CEROVEC</t>
  </si>
  <si>
    <t>VAVTA VAS</t>
  </si>
  <si>
    <t>PRAPREČE PRI STRAŽI</t>
  </si>
  <si>
    <t>VELIKI PODLJUBEN</t>
  </si>
  <si>
    <t>VRH PRI LJUBNU</t>
  </si>
  <si>
    <t>RAKOVNIK - RAJNOVŠČE</t>
  </si>
  <si>
    <t>JAMA</t>
  </si>
  <si>
    <t>BIRČNA VAS</t>
  </si>
  <si>
    <t>ČEŠČA VAS</t>
  </si>
  <si>
    <t>SREBRNIČE</t>
  </si>
  <si>
    <t>PREČNA</t>
  </si>
  <si>
    <t>POTOK</t>
  </si>
  <si>
    <t>JURKA VAS</t>
  </si>
  <si>
    <t>HRUŠEVEC</t>
  </si>
  <si>
    <t>VERDUN</t>
  </si>
  <si>
    <t>GORNJA TEŽKA VODA</t>
  </si>
  <si>
    <t>KOROŠKA VAS</t>
  </si>
  <si>
    <t>DOLNJA TEŽKA VODA</t>
  </si>
  <si>
    <t>JURNA VAS</t>
  </si>
  <si>
    <t>PANGRČ GRM</t>
  </si>
  <si>
    <t>SELA PRI ZAJČJEM VRHU</t>
  </si>
  <si>
    <t>VRHE</t>
  </si>
  <si>
    <t>ZAJČJI VRH PRI STOPIČAH</t>
  </si>
  <si>
    <t>POTOV VRH</t>
  </si>
  <si>
    <t>VELIKI SLATNIK</t>
  </si>
  <si>
    <t>ŠENTJOŠT</t>
  </si>
  <si>
    <t>SMOLENJA VAS</t>
  </si>
  <si>
    <t>VELIKE BRUSNICE</t>
  </si>
  <si>
    <t>KRIŽE</t>
  </si>
  <si>
    <t>DALJNI VRH</t>
  </si>
  <si>
    <t>GORENJE KAMENCE</t>
  </si>
  <si>
    <t>ŽDINJA VAS</t>
  </si>
  <si>
    <t>DOLENJE KAMENJE</t>
  </si>
  <si>
    <t>GORENJE KARTELJEVO</t>
  </si>
  <si>
    <t>GUMBERK</t>
  </si>
  <si>
    <t>OTOČEC</t>
  </si>
  <si>
    <t>PETELINJEK</t>
  </si>
  <si>
    <t>MALE BRUSNICE</t>
  </si>
  <si>
    <t>LUTRŠKO SELO</t>
  </si>
  <si>
    <t>SELA PRI RATEŽU</t>
  </si>
  <si>
    <t>ŠMARJEŠKE TOPLICE STARI DEL</t>
  </si>
  <si>
    <t>ŽALOVIČE</t>
  </si>
  <si>
    <t>HERINJA VAS</t>
  </si>
  <si>
    <t>BELA CERKEV</t>
  </si>
  <si>
    <t>DRUŽINSKA VAS</t>
  </si>
  <si>
    <t>DOLENJE KRONOVO</t>
  </si>
  <si>
    <t>ŠMARJETA</t>
  </si>
  <si>
    <t>JUGORJE</t>
  </si>
  <si>
    <t>SREDNJA BISTRICA</t>
  </si>
  <si>
    <t>DOLNJA BISTRICA</t>
  </si>
  <si>
    <t>ŽIŽKI</t>
  </si>
  <si>
    <t>MALA POLANA - BREZOVICA</t>
  </si>
  <si>
    <t>MALA POLANA</t>
  </si>
  <si>
    <t>PREDSTRUGE</t>
  </si>
  <si>
    <t>PODGORICA</t>
  </si>
  <si>
    <t>ZDENSKA VAS</t>
  </si>
  <si>
    <t>BRUHANJA VAS</t>
  </si>
  <si>
    <t>ZAGORICA</t>
  </si>
  <si>
    <t>KOMPOLJE</t>
  </si>
  <si>
    <t>POTISKAVEC</t>
  </si>
  <si>
    <t>ŽVIRČE</t>
  </si>
  <si>
    <t>PREVOLE</t>
  </si>
  <si>
    <t>VISEJEC</t>
  </si>
  <si>
    <t>ŠMIHEL PRI ŽUŽEMBERKU</t>
  </si>
  <si>
    <t>VRH PRI KRIŽU</t>
  </si>
  <si>
    <t>LOPATA</t>
  </si>
  <si>
    <t>BUDGANJA VAS</t>
  </si>
  <si>
    <t>GRADENC</t>
  </si>
  <si>
    <t>PRAPREČE</t>
  </si>
  <si>
    <t>REBER</t>
  </si>
  <si>
    <t>ZALISEC</t>
  </si>
  <si>
    <t>LAŠČE</t>
  </si>
  <si>
    <t>STAVČA VAS</t>
  </si>
  <si>
    <t>TREBČA VAS</t>
  </si>
  <si>
    <t>SADINJA VAS PRI DVORU</t>
  </si>
  <si>
    <t>PODGOZD</t>
  </si>
  <si>
    <t>HRASTJE PRI MIRNI PEČI</t>
  </si>
  <si>
    <t>MIRNA PEČ</t>
  </si>
  <si>
    <t>MALENSKA VAS</t>
  </si>
  <si>
    <t>VELIKI LIPOVEC</t>
  </si>
  <si>
    <t>GORNJI AJDOVEC</t>
  </si>
  <si>
    <t>SREDNJI LIPOVEC</t>
  </si>
  <si>
    <t>GORIŠKA VAS</t>
  </si>
  <si>
    <t>SREDNJI GLOBODOL</t>
  </si>
  <si>
    <t>BIŠKA VAS</t>
  </si>
  <si>
    <t>GORENJI GLOBODOL</t>
  </si>
  <si>
    <t>ŠRANGA</t>
  </si>
  <si>
    <t>JABLAN</t>
  </si>
  <si>
    <t>MALI VRH</t>
  </si>
  <si>
    <t>VRHOVO PRI MIRNI PEČI</t>
  </si>
  <si>
    <t>MALI KAL</t>
  </si>
  <si>
    <t>VELIKI KAL</t>
  </si>
  <si>
    <t>ŠENTJURIJ NA DOLENJSKEM</t>
  </si>
  <si>
    <t>ČEŠENJCE</t>
  </si>
  <si>
    <t>ROGOVILA</t>
  </si>
  <si>
    <t>SPODNJE BREZOVO</t>
  </si>
  <si>
    <t>VIŠNJA GORA</t>
  </si>
  <si>
    <t>DEDNI DOL</t>
  </si>
  <si>
    <t>LESKOVEC</t>
  </si>
  <si>
    <t>ZGORNJA DRAGA</t>
  </si>
  <si>
    <t>VELIKA DOBRAVA</t>
  </si>
  <si>
    <t>TREBNJA GORICA</t>
  </si>
  <si>
    <t>SPODNJA DRAGA</t>
  </si>
  <si>
    <t>KRŠKA VAS</t>
  </si>
  <si>
    <t>VELIKO ČRNELO</t>
  </si>
  <si>
    <t>ZNOJILE PRI KRKI</t>
  </si>
  <si>
    <t>POTOK PRI MULJAVI</t>
  </si>
  <si>
    <t>MULJAVA</t>
  </si>
  <si>
    <t>VIR PRI STIČNI</t>
  </si>
  <si>
    <t>MLEŠČEVO</t>
  </si>
  <si>
    <t>METNAJ</t>
  </si>
  <si>
    <t>MEKINJE NAD STIČNO</t>
  </si>
  <si>
    <t>KAMNI VRH PRI AMBRUSU</t>
  </si>
  <si>
    <t>PRIMČA VAS</t>
  </si>
  <si>
    <t>SUŠICA</t>
  </si>
  <si>
    <t>ZAGRADEC</t>
  </si>
  <si>
    <t>ŠENTVID PRI STIČNI</t>
  </si>
  <si>
    <t>GLOGOVICA</t>
  </si>
  <si>
    <t>KITNI VRH</t>
  </si>
  <si>
    <t>VELIKE PECE</t>
  </si>
  <si>
    <t>BREZOVI DOL</t>
  </si>
  <si>
    <t>ČEŠNJICE PRI ZAGRADCU</t>
  </si>
  <si>
    <t>HRASTOV DOL</t>
  </si>
  <si>
    <t>DOB PRI ŠENTVIDU</t>
  </si>
  <si>
    <t>SELA PRI ŠUMBERKU</t>
  </si>
  <si>
    <t>ZAGORICA PRI VELIKEM GABRU</t>
  </si>
  <si>
    <t>VELIKI GABER</t>
  </si>
  <si>
    <t>ŽUBINA</t>
  </si>
  <si>
    <t>GORENJE SELCE</t>
  </si>
  <si>
    <t>ROŽENPELJ</t>
  </si>
  <si>
    <t>GORENJE KAMENJE PRI DOBRNIČU</t>
  </si>
  <si>
    <t>KNEŽJA VAS</t>
  </si>
  <si>
    <t>LUŽA</t>
  </si>
  <si>
    <t>PRESKA PRI DOBRNIČU</t>
  </si>
  <si>
    <t>VAVPČA VAS PRI DOBRNIČU</t>
  </si>
  <si>
    <t>ŠKOVEC</t>
  </si>
  <si>
    <t>ZAGORICA PRI DOBRNIČU</t>
  </si>
  <si>
    <t>ZIDANI MOST</t>
  </si>
  <si>
    <t>KORITA</t>
  </si>
  <si>
    <t>DEČJA VAS</t>
  </si>
  <si>
    <t>ŠAHOVEC</t>
  </si>
  <si>
    <t>VRBOVEC</t>
  </si>
  <si>
    <t>IGLENIK PRI VELIKI LOKI</t>
  </si>
  <si>
    <t>GRM</t>
  </si>
  <si>
    <t>REPČE</t>
  </si>
  <si>
    <t>JEZERO</t>
  </si>
  <si>
    <t>BLATO</t>
  </si>
  <si>
    <t>RAČJE SELO</t>
  </si>
  <si>
    <t>CEROVEC PRI TREBELNEM</t>
  </si>
  <si>
    <t>RIHPOVEC</t>
  </si>
  <si>
    <t>ČEŠNJICE PRI TREBELNEM</t>
  </si>
  <si>
    <t>PUGLED PRI MOKRONOGU</t>
  </si>
  <si>
    <t>ŠENTRUPERT</t>
  </si>
  <si>
    <t>HRASTOVICA</t>
  </si>
  <si>
    <t>JEVNICA</t>
  </si>
  <si>
    <t>KRESNICE</t>
  </si>
  <si>
    <t>ZGORNJI HOTIČ</t>
  </si>
  <si>
    <t>ZAVRSTNIK</t>
  </si>
  <si>
    <t>ZGORNJI LOG</t>
  </si>
  <si>
    <t>SPODNJI HOTIČ</t>
  </si>
  <si>
    <t>VINTARJEVEC</t>
  </si>
  <si>
    <t>VAČE - KLENIK</t>
  </si>
  <si>
    <t>SMREKARICA</t>
  </si>
  <si>
    <t>ŠMARTNO PRI LITIJI</t>
  </si>
  <si>
    <t>BREG-TENETISE</t>
  </si>
  <si>
    <t>GRADIŠKE LAZE</t>
  </si>
  <si>
    <t>ZGORNJA JABLANICA</t>
  </si>
  <si>
    <t>SELŠEK</t>
  </si>
  <si>
    <t>SAVA</t>
  </si>
  <si>
    <t>SPODNJI LOG</t>
  </si>
  <si>
    <t>CEROVICA</t>
  </si>
  <si>
    <t>GABROVKA</t>
  </si>
  <si>
    <t>TIHABOJ</t>
  </si>
  <si>
    <t>DOLE PRI LITIJI</t>
  </si>
  <si>
    <t>KANDRŠE - DEL</t>
  </si>
  <si>
    <t>VIDRGA</t>
  </si>
  <si>
    <t>MLINŠE</t>
  </si>
  <si>
    <t>TIRNA</t>
  </si>
  <si>
    <t>IZLAKE</t>
  </si>
  <si>
    <t>PODLIPOVICA</t>
  </si>
  <si>
    <t>ŠEMNIK</t>
  </si>
  <si>
    <t>DOBRLJEVO</t>
  </si>
  <si>
    <t>ŠENTLAMBERT</t>
  </si>
  <si>
    <t>ČEMŠENIK</t>
  </si>
  <si>
    <t>LOKE PRI ZAGORJU</t>
  </si>
  <si>
    <t>JESENOVO</t>
  </si>
  <si>
    <t>ČOLNIŠČE</t>
  </si>
  <si>
    <t>ROVE</t>
  </si>
  <si>
    <t>ŠKLENDROVEC</t>
  </si>
  <si>
    <t>ŠKOFJA RIŽA</t>
  </si>
  <si>
    <t>PRAPREČE DEL</t>
  </si>
  <si>
    <t>RAVENSKA VAS</t>
  </si>
  <si>
    <t>POTOŠKA VAS</t>
  </si>
  <si>
    <t>BOČNA</t>
  </si>
  <si>
    <t>BOČNA - OTOK</t>
  </si>
  <si>
    <t>VOLOG</t>
  </si>
  <si>
    <t>VOLOGA</t>
  </si>
  <si>
    <t>PUSTO POLJE</t>
  </si>
  <si>
    <t>KOKARJE</t>
  </si>
  <si>
    <t>PRIHOVA</t>
  </si>
  <si>
    <t>VRANSKO</t>
  </si>
  <si>
    <t>ČEPLJE</t>
  </si>
  <si>
    <t>SV. LOVRENC</t>
  </si>
  <si>
    <t>PREKOPA</t>
  </si>
  <si>
    <t>TRNAVA</t>
  </si>
  <si>
    <t>ŠMATEVŽ</t>
  </si>
  <si>
    <t>PONDOR</t>
  </si>
  <si>
    <t>KAPLJA VAS</t>
  </si>
  <si>
    <t>GRAJSKA VAS</t>
  </si>
  <si>
    <t>RAKOVLJE</t>
  </si>
  <si>
    <t>PODVRH</t>
  </si>
  <si>
    <t>ZAKL</t>
  </si>
  <si>
    <t>ŠEŠČE PRI PREBOLDU</t>
  </si>
  <si>
    <t>LATKOVA VAS</t>
  </si>
  <si>
    <t>PODPECA</t>
  </si>
  <si>
    <t>TER</t>
  </si>
  <si>
    <t>RADMIRJE</t>
  </si>
  <si>
    <t>JUVANJE</t>
  </si>
  <si>
    <t>LOKOVICA</t>
  </si>
  <si>
    <t>OKONINA</t>
  </si>
  <si>
    <t>ŽERJAV</t>
  </si>
  <si>
    <t>POLJANA</t>
  </si>
  <si>
    <t>ŠENTANEL</t>
  </si>
  <si>
    <t>GRUŠOVLJE</t>
  </si>
  <si>
    <t>POLJANA - ŠTOPAR</t>
  </si>
  <si>
    <t>SPODNJE POBREŽJE</t>
  </si>
  <si>
    <t>VARPOLJE</t>
  </si>
  <si>
    <t>TRNOVEC</t>
  </si>
  <si>
    <t>RADEGUNDA</t>
  </si>
  <si>
    <t>RAVNE NA KOROŠKEM 2</t>
  </si>
  <si>
    <t>TOLSTI VRH PRI RAVNAH NA KOROŠKEM-1</t>
  </si>
  <si>
    <t>TOLSTI VRH PRI RAVNAH NA KOROSKEM-3</t>
  </si>
  <si>
    <t>TOLSTI VRH PRI RAVNAH NA KOROSKEM-2</t>
  </si>
  <si>
    <t>RAVNE NA KOROŠKEM - 1</t>
  </si>
  <si>
    <t>BRDINJE - 1</t>
  </si>
  <si>
    <t>BRDINJE - 3</t>
  </si>
  <si>
    <t>BRDINJE - 2</t>
  </si>
  <si>
    <t>TOLSTI VRH PRI RAVNAH NA KOROSKEM-4</t>
  </si>
  <si>
    <t>POLZELA</t>
  </si>
  <si>
    <t>ANDRAŽ NAD POLZELO</t>
  </si>
  <si>
    <t>KOTLJE</t>
  </si>
  <si>
    <t>TOLSTI VRH PRI RAVNAH NA KOROSKEM-5</t>
  </si>
  <si>
    <t>BRDINJE - 4</t>
  </si>
  <si>
    <t>BREZNO</t>
  </si>
  <si>
    <t>HRASTNIK-CENTER</t>
  </si>
  <si>
    <t>PRAPRETNO PRI HRASTNIKU - DEL</t>
  </si>
  <si>
    <t>JAGNJENICA</t>
  </si>
  <si>
    <t>VRHOVO</t>
  </si>
  <si>
    <t>ZA SAVO</t>
  </si>
  <si>
    <t>DOL PRI HRASTNIKU</t>
  </si>
  <si>
    <t>HRASTNIK-FRTICA</t>
  </si>
  <si>
    <t>HRASTNIK-JUŽNI</t>
  </si>
  <si>
    <t>KLENOVO</t>
  </si>
  <si>
    <t>TURJE</t>
  </si>
  <si>
    <t>RIMSKE TOPLICE</t>
  </si>
  <si>
    <t>STRENSKO</t>
  </si>
  <si>
    <t>STOPCE</t>
  </si>
  <si>
    <t>BOBEN</t>
  </si>
  <si>
    <t>SPODNJA REČICA</t>
  </si>
  <si>
    <t>ZGORNJA REČICA</t>
  </si>
  <si>
    <t>LAŠKO *</t>
  </si>
  <si>
    <t>ŽIGON</t>
  </si>
  <si>
    <t>MARIJINA VAS</t>
  </si>
  <si>
    <t>ŠTORE</t>
  </si>
  <si>
    <t>PLANINA PRI SEVNICI</t>
  </si>
  <si>
    <t>LOKE PRI PLANINI</t>
  </si>
  <si>
    <t>ŠIBENIK</t>
  </si>
  <si>
    <t>GORIČICA</t>
  </si>
  <si>
    <t>PROSENIŠKO</t>
  </si>
  <si>
    <t>LOKARJE</t>
  </si>
  <si>
    <t>TURNO</t>
  </si>
  <si>
    <t>GROBELNO - DEL</t>
  </si>
  <si>
    <t>LOKA PRI ŽUSMU</t>
  </si>
  <si>
    <t>PONIKVA</t>
  </si>
  <si>
    <t>ŽELEZNO</t>
  </si>
  <si>
    <t>KASAZE</t>
  </si>
  <si>
    <t>ZABUKOVICA</t>
  </si>
  <si>
    <t>PONGRAC</t>
  </si>
  <si>
    <t>LIBOJE</t>
  </si>
  <si>
    <t>PEČOVNIK</t>
  </si>
  <si>
    <t>SPODNJA KOŠNICA</t>
  </si>
  <si>
    <t>PETROVČE</t>
  </si>
  <si>
    <t>ZGORNJE ROJE</t>
  </si>
  <si>
    <t>GRIZE</t>
  </si>
  <si>
    <t>SPODNJE GRUŠOVLJE</t>
  </si>
  <si>
    <t>ZGORNJE GRUŠOVLJE</t>
  </si>
  <si>
    <t>LOŽNICA PRI ŽALCU</t>
  </si>
  <si>
    <t>PODVIN</t>
  </si>
  <si>
    <t>GOTOVLJE</t>
  </si>
  <si>
    <t>PODLOG V SAVINJSKI DOLINI</t>
  </si>
  <si>
    <t>LEVEC</t>
  </si>
  <si>
    <t>RUŠE</t>
  </si>
  <si>
    <t>LOKROVEC</t>
  </si>
  <si>
    <t>ŠENTILJ - GRADIČ</t>
  </si>
  <si>
    <t>HRAMŠE</t>
  </si>
  <si>
    <t>DOKLEŽOVJE</t>
  </si>
  <si>
    <t>BRATONCI</t>
  </si>
  <si>
    <t>IŽAKOVCI</t>
  </si>
  <si>
    <t>LIPOVCI</t>
  </si>
  <si>
    <t>MELINCI</t>
  </si>
  <si>
    <t>GANČANI</t>
  </si>
  <si>
    <t>LIPA</t>
  </si>
  <si>
    <t>RENKOVCI</t>
  </si>
  <si>
    <t>NEDELICA</t>
  </si>
  <si>
    <t>GOMILICA</t>
  </si>
  <si>
    <t>ŽITKOVCI</t>
  </si>
  <si>
    <t>STREHOVCI</t>
  </si>
  <si>
    <t>VOJNIK</t>
  </si>
  <si>
    <t>LEMBERG PRI NOVI CERKVI</t>
  </si>
  <si>
    <t>IVENCA</t>
  </si>
  <si>
    <t>VEŠENIK</t>
  </si>
  <si>
    <t>JANKOVA</t>
  </si>
  <si>
    <t>ZEČE</t>
  </si>
  <si>
    <t>ŠTAJERSKA VAS</t>
  </si>
  <si>
    <t>MLAČE</t>
  </si>
  <si>
    <t>KONJIŠKA VAS</t>
  </si>
  <si>
    <t>LOČE</t>
  </si>
  <si>
    <t>TEPANJSKI VRH</t>
  </si>
  <si>
    <t>BREG PRI KONJICAH</t>
  </si>
  <si>
    <t>DRAŽA VAS</t>
  </si>
  <si>
    <t>NOVO TEPANJE</t>
  </si>
  <si>
    <t>TEPANJE</t>
  </si>
  <si>
    <t>ZBELOVO</t>
  </si>
  <si>
    <t>STRANICE</t>
  </si>
  <si>
    <t>ZLAKOVA</t>
  </si>
  <si>
    <t>DOBROVLJE</t>
  </si>
  <si>
    <t>LOŠKA GORA PRI ZREČAH</t>
  </si>
  <si>
    <t>ČREŠNOVA</t>
  </si>
  <si>
    <t>GORENJE PRI ZREČAH</t>
  </si>
  <si>
    <t>POBREŽ</t>
  </si>
  <si>
    <t>MARKEČICA</t>
  </si>
  <si>
    <t>UGOVEC</t>
  </si>
  <si>
    <t>GORNJI DOLIČ</t>
  </si>
  <si>
    <t>ŠMARTNO PRI SLOVENJ GRADCU</t>
  </si>
  <si>
    <t>PODGORJE</t>
  </si>
  <si>
    <t>TROBLJE</t>
  </si>
  <si>
    <t>ŠENTILJ POD TURJAKOM</t>
  </si>
  <si>
    <t>DOVŽE</t>
  </si>
  <si>
    <t>MISLINJSKA DOBRAVA</t>
  </si>
  <si>
    <t>TURIŠKA VAS</t>
  </si>
  <si>
    <t>TOMAŠKA VAS</t>
  </si>
  <si>
    <t>MALA MISLINJA</t>
  </si>
  <si>
    <t>TOLSTI VRH PRI MISLINJI</t>
  </si>
  <si>
    <t>LEGEN</t>
  </si>
  <si>
    <t>LIBELIŠKA GORA</t>
  </si>
  <si>
    <t>GORČE</t>
  </si>
  <si>
    <t>ŠENTJANŽ PRI DRAVOGRADU</t>
  </si>
  <si>
    <t>BUKOVSKA VAS</t>
  </si>
  <si>
    <t>GMAJNA</t>
  </si>
  <si>
    <t>PAMEČE</t>
  </si>
  <si>
    <t>RIBNICA NA POHORJU</t>
  </si>
  <si>
    <t>ZGORNJI LEHEN NA POHORJU</t>
  </si>
  <si>
    <t>ČRNEČE</t>
  </si>
  <si>
    <t>GORIŠKI VRH</t>
  </si>
  <si>
    <t>OTIŠKI VRH</t>
  </si>
  <si>
    <t>VIČ</t>
  </si>
  <si>
    <t>KOROŠKI SELOVEC</t>
  </si>
  <si>
    <t>SV. DUH</t>
  </si>
  <si>
    <t>DRAVČE</t>
  </si>
  <si>
    <t>GORTINA</t>
  </si>
  <si>
    <t>VUZENICA</t>
  </si>
  <si>
    <t>VUHRED</t>
  </si>
  <si>
    <t>SPODNJA VIŽINGA</t>
  </si>
  <si>
    <t>ZGORNJA VIŽINGA</t>
  </si>
  <si>
    <t>ZGORNJI KOZJI VRH</t>
  </si>
  <si>
    <t>BOŠTANJ</t>
  </si>
  <si>
    <t>DOLENJE MOKRO POLJE</t>
  </si>
  <si>
    <t>GORIŠKA VAS PRI ŠKOCJANU</t>
  </si>
  <si>
    <t>POLJE PRI TRŽIŠČU</t>
  </si>
  <si>
    <t>GABRIJELE</t>
  </si>
  <si>
    <t>SPODNJE MLADETIČE</t>
  </si>
  <si>
    <t>PIJAVICE</t>
  </si>
  <si>
    <t>ZGORNJE MLADETIČE</t>
  </si>
  <si>
    <t>ŠENTJANŽ</t>
  </si>
  <si>
    <t>KRMELJ</t>
  </si>
  <si>
    <t>TRŽIŠČE</t>
  </si>
  <si>
    <t>GORENJI MAHAROVEC</t>
  </si>
  <si>
    <t>LOKA</t>
  </si>
  <si>
    <t>GORENJE GRADIŠČE PRI ŠENTJ.</t>
  </si>
  <si>
    <t>DOLENJE GRADIŠČE PRI ŠENTJ.</t>
  </si>
  <si>
    <t>PRISTAVA PRI ŠENTJERNEJU</t>
  </si>
  <si>
    <t>DOLENJI MAHAROVEC</t>
  </si>
  <si>
    <t>GRMOVLJE</t>
  </si>
  <si>
    <t>DOBRUŠKA VAS</t>
  </si>
  <si>
    <t>ŠKOCJAN</t>
  </si>
  <si>
    <t>OSREČJE</t>
  </si>
  <si>
    <t>MAČKOVEC PRI ŠKOCJANU</t>
  </si>
  <si>
    <t>ROGAČICE</t>
  </si>
  <si>
    <t>LUKOVEC</t>
  </si>
  <si>
    <t>KONJSKO</t>
  </si>
  <si>
    <t>OREHOVO</t>
  </si>
  <si>
    <t>ŠMARČNA - BREG</t>
  </si>
  <si>
    <t>ŠENTJUR NA POLJU</t>
  </si>
  <si>
    <t>LOKA-RAČICA</t>
  </si>
  <si>
    <t>GORENJE VRHPOLJE</t>
  </si>
  <si>
    <t>VRH PRI ŠENTJERNEJU</t>
  </si>
  <si>
    <t>BREZJE PRI ŠENTJERNEJU</t>
  </si>
  <si>
    <t>VOLČKOVA VAS</t>
  </si>
  <si>
    <t>LEDEČA VAS</t>
  </si>
  <si>
    <t>GROBLJE PRI PREKOPI</t>
  </si>
  <si>
    <t>ROJE</t>
  </si>
  <si>
    <t>MIHOVICA</t>
  </si>
  <si>
    <t>ZAMEŠKO</t>
  </si>
  <si>
    <t>DOLNJE BREZOVO</t>
  </si>
  <si>
    <t>LOG</t>
  </si>
  <si>
    <t>ARTO</t>
  </si>
  <si>
    <t>BLANCA</t>
  </si>
  <si>
    <t>VELIKO MRAŠEVO</t>
  </si>
  <si>
    <t>KALCE-NAKLO</t>
  </si>
  <si>
    <t>OSTROG</t>
  </si>
  <si>
    <t>OŠTRC</t>
  </si>
  <si>
    <t>MALO MRAŠEVO</t>
  </si>
  <si>
    <t>ŠUTNA</t>
  </si>
  <si>
    <t>DOBRAVA OB KRKI</t>
  </si>
  <si>
    <t>PODBOČJE</t>
  </si>
  <si>
    <t>SMEDNIK</t>
  </si>
  <si>
    <t>RAKA</t>
  </si>
  <si>
    <t>VELIKI PODLOG</t>
  </si>
  <si>
    <t>PRISTAVA PRI LESKOVCU</t>
  </si>
  <si>
    <t>MALI PODLOG</t>
  </si>
  <si>
    <t>GRŽEČA VAS</t>
  </si>
  <si>
    <t>JELŠE</t>
  </si>
  <si>
    <t>VELIKA VAS PRI KRŠKEM</t>
  </si>
  <si>
    <t>SELCE PRI LESKOVCU</t>
  </si>
  <si>
    <t>STRAŽA PRI RAKI</t>
  </si>
  <si>
    <t>BREGE</t>
  </si>
  <si>
    <t>ŽADOVINEK</t>
  </si>
  <si>
    <t>DRNOVO</t>
  </si>
  <si>
    <t>KRŠKO - DESNI BREG IN LESKOVEC</t>
  </si>
  <si>
    <t>VIHRE</t>
  </si>
  <si>
    <t>MRTVICE</t>
  </si>
  <si>
    <t>VRBINA</t>
  </si>
  <si>
    <t>KRŠKO - LEVI BREG</t>
  </si>
  <si>
    <t>GORNJE PIJAVŠKO</t>
  </si>
  <si>
    <t>SENOVO - BRESTANICA</t>
  </si>
  <si>
    <t>DOLENJA PIROŠICA</t>
  </si>
  <si>
    <t>BUŠEČA VAS</t>
  </si>
  <si>
    <t>ŽEJNO</t>
  </si>
  <si>
    <t>GLOBOČICE</t>
  </si>
  <si>
    <t>TREBEŽ</t>
  </si>
  <si>
    <t>HRASTJE PRI CERKLJAH</t>
  </si>
  <si>
    <t>GORENJE SKOPICE</t>
  </si>
  <si>
    <t>RAČJA VAS</t>
  </si>
  <si>
    <t>ŽUPEČA VAS</t>
  </si>
  <si>
    <t>ZASAP</t>
  </si>
  <si>
    <t>GORNJI LENART</t>
  </si>
  <si>
    <t>VELIKE MALENCE</t>
  </si>
  <si>
    <t>ARTIČE</t>
  </si>
  <si>
    <t>PRILIPE</t>
  </si>
  <si>
    <t>VELIKA DOLINA</t>
  </si>
  <si>
    <t>MOSTEC</t>
  </si>
  <si>
    <t>DVORCE</t>
  </si>
  <si>
    <t>ČATEŽ OB SAVI</t>
  </si>
  <si>
    <t>VELIKI OBREŽ</t>
  </si>
  <si>
    <t>RIGONCE</t>
  </si>
  <si>
    <t>CUNDROVEC</t>
  </si>
  <si>
    <t>PRISTAVA PRI MESTINJU</t>
  </si>
  <si>
    <t>SV. EMA 2</t>
  </si>
  <si>
    <t>PODČETRTEK</t>
  </si>
  <si>
    <t>IMENO</t>
  </si>
  <si>
    <t>KOZJE</t>
  </si>
  <si>
    <t>LESIČNO</t>
  </si>
  <si>
    <t>BISTRICA OB SOTLI</t>
  </si>
  <si>
    <t>SEDLARJEVO</t>
  </si>
  <si>
    <t>ŠENTVID PRI GROBELNEM</t>
  </si>
  <si>
    <t>MURSKI PETROVCI</t>
  </si>
  <si>
    <t>SODISINCI-GEDEROVCI</t>
  </si>
  <si>
    <t>KRAJNA</t>
  </si>
  <si>
    <t>VANCA VAS-RANKOVCI</t>
  </si>
  <si>
    <t>PETANJCI-TIŠINA-TROPOVCI-GRADIŠČE</t>
  </si>
  <si>
    <t>BOREJCI Z R.NASELJEM</t>
  </si>
  <si>
    <t>SATAHOVCI</t>
  </si>
  <si>
    <t>PUŠČA</t>
  </si>
  <si>
    <t>POLANA</t>
  </si>
  <si>
    <t>KROG</t>
  </si>
  <si>
    <t>VEŠČICA</t>
  </si>
  <si>
    <t>BAKOVCI</t>
  </si>
  <si>
    <t>MARKIŠAVCI</t>
  </si>
  <si>
    <t>NEMČAVCI</t>
  </si>
  <si>
    <t>RAKIČAN</t>
  </si>
  <si>
    <t>MARTJANCI</t>
  </si>
  <si>
    <t>SEBEBORCI</t>
  </si>
  <si>
    <t>NORŠINCI</t>
  </si>
  <si>
    <t>MLAJTINCI</t>
  </si>
  <si>
    <t>TEŠANOVCI</t>
  </si>
  <si>
    <t>IVANCI</t>
  </si>
  <si>
    <t>FILOVCI</t>
  </si>
  <si>
    <t>ČIKEČKA VAS</t>
  </si>
  <si>
    <t>RJAVICA</t>
  </si>
  <si>
    <t>CVETLIČNI HRIB</t>
  </si>
  <si>
    <t>SPODNJE SEČOVO</t>
  </si>
  <si>
    <t>ZGORNJA KOSTRIVNICA</t>
  </si>
  <si>
    <t>SVETI FLORIJAN</t>
  </si>
  <si>
    <t>POLJČANE</t>
  </si>
  <si>
    <t>PREPUŽ</t>
  </si>
  <si>
    <t>KEBELJ</t>
  </si>
  <si>
    <t>VELIKO TINJE</t>
  </si>
  <si>
    <t>MODRIČ</t>
  </si>
  <si>
    <t>SPODNJA NOVA VAS</t>
  </si>
  <si>
    <t>LOVRENC 1</t>
  </si>
  <si>
    <t>LEHEN</t>
  </si>
  <si>
    <t>LOVRENC 2</t>
  </si>
  <si>
    <t>LOVRENC 3</t>
  </si>
  <si>
    <t>RECENJAK</t>
  </si>
  <si>
    <t>ŠMARTNO NA POHORJU</t>
  </si>
  <si>
    <t>ZGORNJA POLSKAVA</t>
  </si>
  <si>
    <t>SMOLNIK_GLAZUTA</t>
  </si>
  <si>
    <t>ZGORNJI BOČ</t>
  </si>
  <si>
    <t>JANŽEVA GORA</t>
  </si>
  <si>
    <t>BEZENA</t>
  </si>
  <si>
    <t>ZGORNJA SELNICA</t>
  </si>
  <si>
    <t>MAKOLE</t>
  </si>
  <si>
    <t>LOŽNICA</t>
  </si>
  <si>
    <t>PEČKE</t>
  </si>
  <si>
    <t>ČREŠNJEVEC</t>
  </si>
  <si>
    <t>SPODNJA POLSKAVA</t>
  </si>
  <si>
    <t>PRAGERSKO</t>
  </si>
  <si>
    <t>BREZNO 2</t>
  </si>
  <si>
    <t>PODVELKA</t>
  </si>
  <si>
    <t>OŽBALT</t>
  </si>
  <si>
    <t>DOBOVEC PRI ROGATCU 1</t>
  </si>
  <si>
    <t>SVETI JURIJ</t>
  </si>
  <si>
    <t>ROGATEC</t>
  </si>
  <si>
    <t>ŽAHENBERC 1</t>
  </si>
  <si>
    <t>TLAKE</t>
  </si>
  <si>
    <t>STAROŠINCE</t>
  </si>
  <si>
    <t>KUNGOTA PRI PTUJU</t>
  </si>
  <si>
    <t>GEREČJA VAS</t>
  </si>
  <si>
    <t>NJIVERCE</t>
  </si>
  <si>
    <t>SESTRŽE</t>
  </si>
  <si>
    <t>PLETERJE</t>
  </si>
  <si>
    <t>MIHOVCE</t>
  </si>
  <si>
    <t>ŽUPEČJA VAS</t>
  </si>
  <si>
    <t>SPODNJE JABLANE</t>
  </si>
  <si>
    <t>CIRKOVCE</t>
  </si>
  <si>
    <t>ZGORNJI LESKOVEC</t>
  </si>
  <si>
    <t>APAČE</t>
  </si>
  <si>
    <t>VIDEM PRI PTUJU</t>
  </si>
  <si>
    <t>TRŽEC</t>
  </si>
  <si>
    <t>ZGORNJA PRISTAVA</t>
  </si>
  <si>
    <t>ZGORNJA HAJDINA</t>
  </si>
  <si>
    <t>ŠTURMOVCI</t>
  </si>
  <si>
    <t>ZGORNJA GORICA</t>
  </si>
  <si>
    <t>SPODNJA GORICA</t>
  </si>
  <si>
    <t>DVORJANE</t>
  </si>
  <si>
    <t>JEŠENCA</t>
  </si>
  <si>
    <t>MORJE</t>
  </si>
  <si>
    <t>SPODNJE HOČE</t>
  </si>
  <si>
    <t>HOTINJA VAS</t>
  </si>
  <si>
    <t>SKOKE</t>
  </si>
  <si>
    <t>BRUNŠVIK</t>
  </si>
  <si>
    <t>TRNIČE</t>
  </si>
  <si>
    <t>ZLATOLIČJE</t>
  </si>
  <si>
    <t>ROŠNJA</t>
  </si>
  <si>
    <t>DRAVSKI DVOR</t>
  </si>
  <si>
    <t>VURBERK</t>
  </si>
  <si>
    <t>PIVOLA</t>
  </si>
  <si>
    <t>ZGORNJE HOČE</t>
  </si>
  <si>
    <t>MIKLAVŽ NA DRAVSKEM POLJU</t>
  </si>
  <si>
    <t>ZIMICA</t>
  </si>
  <si>
    <t>SVEČINA</t>
  </si>
  <si>
    <t>SLATINSKI DOL</t>
  </si>
  <si>
    <t>SPODNJE DOBRENJE</t>
  </si>
  <si>
    <t>ROŠPOH - DEL</t>
  </si>
  <si>
    <t>ZGORNJA KUNGOTA</t>
  </si>
  <si>
    <t>STRELCI</t>
  </si>
  <si>
    <t>SOBETINCI</t>
  </si>
  <si>
    <t>ZAGOJIČI</t>
  </si>
  <si>
    <t>CIRKULANE</t>
  </si>
  <si>
    <t>STOJNCI</t>
  </si>
  <si>
    <t>ZAMUŠANI</t>
  </si>
  <si>
    <t>ZAVRČ</t>
  </si>
  <si>
    <t>HRASTOVEC - GORIČAK</t>
  </si>
  <si>
    <t>BUKOVCI</t>
  </si>
  <si>
    <t>PRVENCI</t>
  </si>
  <si>
    <t>BOROVCI</t>
  </si>
  <si>
    <t>JURŠINCI</t>
  </si>
  <si>
    <t>ŽAMENCI</t>
  </si>
  <si>
    <t>STREJACI</t>
  </si>
  <si>
    <t>SODNICE-SUHA VEJA</t>
  </si>
  <si>
    <t>TRNOVSKI VRH</t>
  </si>
  <si>
    <t>GRAJENA</t>
  </si>
  <si>
    <t>PTUJ-NA JASI</t>
  </si>
  <si>
    <t>JANEŽOVCI</t>
  </si>
  <si>
    <t>PACINJE</t>
  </si>
  <si>
    <t>MEZGOVCI OB PESNICI</t>
  </si>
  <si>
    <t>GABRNIK</t>
  </si>
  <si>
    <t>VITOMARCI - VAS</t>
  </si>
  <si>
    <t>VITOMARCI - BERLAK</t>
  </si>
  <si>
    <t>HVALETINCI</t>
  </si>
  <si>
    <t>TRNOVSKA VAS</t>
  </si>
  <si>
    <t>SPODNJA VOLIČINA</t>
  </si>
  <si>
    <t>ŠETAROVA</t>
  </si>
  <si>
    <t>LOČIČ</t>
  </si>
  <si>
    <t>MOČNA</t>
  </si>
  <si>
    <t>HRASTOVEC V SLOV. GORICAH</t>
  </si>
  <si>
    <t>RADEHOVA</t>
  </si>
  <si>
    <t>LORMANJE</t>
  </si>
  <si>
    <t>ZGORNJI ŽERJAVCI</t>
  </si>
  <si>
    <t>ŽICE</t>
  </si>
  <si>
    <t>VRANJI VRH</t>
  </si>
  <si>
    <t>JERENINA</t>
  </si>
  <si>
    <t>PESNICA PRI MARIBORU</t>
  </si>
  <si>
    <t>PERNICA</t>
  </si>
  <si>
    <t>ŠTRIHOVEC</t>
  </si>
  <si>
    <t>ZGORNJA VELKA</t>
  </si>
  <si>
    <t>TRATE</t>
  </si>
  <si>
    <t>KOROVCI</t>
  </si>
  <si>
    <t>CANKOVA</t>
  </si>
  <si>
    <t>KRAŠČI</t>
  </si>
  <si>
    <t>DOMAJINCI</t>
  </si>
  <si>
    <t>PERTOČA</t>
  </si>
  <si>
    <t>ROPOČA</t>
  </si>
  <si>
    <t>SKAKOVCI</t>
  </si>
  <si>
    <t>SOTINA</t>
  </si>
  <si>
    <t>GORNJI SLAVEČI</t>
  </si>
  <si>
    <t>MOTOVILCI</t>
  </si>
  <si>
    <t>BEZNOVCI</t>
  </si>
  <si>
    <t>VADARCI</t>
  </si>
  <si>
    <t>ZENKOVCI</t>
  </si>
  <si>
    <t>LEMERJE</t>
  </si>
  <si>
    <t>DOLIČ</t>
  </si>
  <si>
    <t>PREDANOVCI</t>
  </si>
  <si>
    <t>MOŠČANCI</t>
  </si>
  <si>
    <t>KUŠTANOVCI</t>
  </si>
  <si>
    <t>DOLINA</t>
  </si>
  <si>
    <t>ŠULINCI</t>
  </si>
  <si>
    <t>GORNJI PETROVCI</t>
  </si>
  <si>
    <t>MUTA</t>
  </si>
  <si>
    <t>SELNICA OB MURI</t>
  </si>
  <si>
    <t>MESTINJE</t>
  </si>
  <si>
    <t>GRLIČE</t>
  </si>
  <si>
    <t>VRBNO</t>
  </si>
  <si>
    <t>POSTAJA</t>
  </si>
  <si>
    <t>VITOMARCI - CENTER</t>
  </si>
  <si>
    <t>HAJDOŠE</t>
  </si>
  <si>
    <t>PTUJ - DESNI BREG</t>
  </si>
  <si>
    <t>OPLOTNICA</t>
  </si>
  <si>
    <t>PODLEHNIK</t>
  </si>
  <si>
    <t>GRADIŠKA</t>
  </si>
  <si>
    <t>ZGORNJA SENARSKA</t>
  </si>
  <si>
    <t>LENART V SLOV. GORICAH</t>
  </si>
  <si>
    <t>VOLIČINA</t>
  </si>
  <si>
    <t>ZAVRH</t>
  </si>
  <si>
    <t>ZGORNJI DUPLEK</t>
  </si>
  <si>
    <t>DRAGOMER</t>
  </si>
  <si>
    <t>BREZOVICA PRI LJUBLJANI</t>
  </si>
  <si>
    <t>PODSMREKA</t>
  </si>
  <si>
    <t>DOBROVA</t>
  </si>
  <si>
    <t>DRAŽEVNIK</t>
  </si>
  <si>
    <t>TACEN</t>
  </si>
  <si>
    <t>SADINJA VAS</t>
  </si>
  <si>
    <t>BENEDIKT</t>
  </si>
  <si>
    <t>ŽIROVNICA</t>
  </si>
  <si>
    <t>SMOKUČ</t>
  </si>
  <si>
    <t>MALA VAS</t>
  </si>
  <si>
    <t>RADUHA</t>
  </si>
  <si>
    <t>STRMEC</t>
  </si>
  <si>
    <t>BISTRICA OB DRAVI IN LOG</t>
  </si>
  <si>
    <t>DOLNJA POČEHOVA</t>
  </si>
  <si>
    <t>RADOMLJE</t>
  </si>
  <si>
    <t>MENGEŠ</t>
  </si>
  <si>
    <t>TRZIN</t>
  </si>
  <si>
    <t>LITIJA - ŠMARTNO</t>
  </si>
  <si>
    <t>KOSTANJEVEC - VISOLE</t>
  </si>
  <si>
    <t>MAJŠPERK</t>
  </si>
  <si>
    <t>FALA</t>
  </si>
  <si>
    <t>RANHOL</t>
  </si>
  <si>
    <t>ANKARAN</t>
  </si>
  <si>
    <t>HRVATINI</t>
  </si>
  <si>
    <t>ŠKOFIJE</t>
  </si>
  <si>
    <t>BERTOKI</t>
  </si>
  <si>
    <t>DEKANI</t>
  </si>
  <si>
    <t>POBEGI - ČEŽARJI</t>
  </si>
  <si>
    <t>SV. ANTON</t>
  </si>
  <si>
    <t>KUBED</t>
  </si>
  <si>
    <t>BEZOVICA</t>
  </si>
  <si>
    <t>ZAZID</t>
  </si>
  <si>
    <t>KRIŽIŠČE</t>
  </si>
  <si>
    <t>BERTOKI - PRADE</t>
  </si>
  <si>
    <t>BABIČI</t>
  </si>
  <si>
    <t>BRNICA</t>
  </si>
  <si>
    <t>MAREZIGE</t>
  </si>
  <si>
    <t>CEREJ - PREMANČAN</t>
  </si>
  <si>
    <t>BARIZONI</t>
  </si>
  <si>
    <t>ROBANCI</t>
  </si>
  <si>
    <t>JELARJI</t>
  </si>
  <si>
    <t>PLAVJE - BADIHA</t>
  </si>
  <si>
    <t>OSP</t>
  </si>
  <si>
    <t>BADIHA</t>
  </si>
  <si>
    <t>TINJAN</t>
  </si>
  <si>
    <t>ČETRTA ŠKOFIJA</t>
  </si>
  <si>
    <t>GABROVICA</t>
  </si>
  <si>
    <t>NA VARDI</t>
  </si>
  <si>
    <t>ČRNOTIČE</t>
  </si>
  <si>
    <t>ČRNI KAL</t>
  </si>
  <si>
    <t>KRNICA</t>
  </si>
  <si>
    <t>RIŽANA</t>
  </si>
  <si>
    <t>KORTINE</t>
  </si>
  <si>
    <t>OJO</t>
  </si>
  <si>
    <t>BONINI - ŽBURGA</t>
  </si>
  <si>
    <t>BONINI - MARSIČ</t>
  </si>
  <si>
    <t>SV. UBALD</t>
  </si>
  <si>
    <t>BOŠAMARIN</t>
  </si>
  <si>
    <t>GRINJAN</t>
  </si>
  <si>
    <t>KAMPEL - NOVAKI</t>
  </si>
  <si>
    <t>GAŽON</t>
  </si>
  <si>
    <t>MANŽAN - GRBLJE</t>
  </si>
  <si>
    <t>KAMPEL - BRDA</t>
  </si>
  <si>
    <t>MONTINJAN</t>
  </si>
  <si>
    <t>VANGANEL - PREGAČANE</t>
  </si>
  <si>
    <t>ČENTURSKA DOLINA</t>
  </si>
  <si>
    <t>KAVALIČI</t>
  </si>
  <si>
    <t>BABIČ</t>
  </si>
  <si>
    <t>SRGAŠI</t>
  </si>
  <si>
    <t>PADERNA</t>
  </si>
  <si>
    <t>MANŽAN</t>
  </si>
  <si>
    <t>HRASTOVLJE</t>
  </si>
  <si>
    <t>LOPAR</t>
  </si>
  <si>
    <t>V. ČENTUR</t>
  </si>
  <si>
    <t>GRINTOVEC</t>
  </si>
  <si>
    <t>DOL PRI HRASTOVL</t>
  </si>
  <si>
    <t>POPETRE</t>
  </si>
  <si>
    <t>POMJAN</t>
  </si>
  <si>
    <t>BORŠT</t>
  </si>
  <si>
    <t>KOŠTABONA</t>
  </si>
  <si>
    <t>TRSEK - SP. VAS</t>
  </si>
  <si>
    <t>PUČE</t>
  </si>
  <si>
    <t>MOVRAŽ</t>
  </si>
  <si>
    <t>TREBEŠE</t>
  </si>
  <si>
    <t>KRKAVČE - HRIB</t>
  </si>
  <si>
    <t>RAKITOVEC</t>
  </si>
  <si>
    <t>KRKAVČE</t>
  </si>
  <si>
    <t>GRADIN</t>
  </si>
  <si>
    <t>PREGARA</t>
  </si>
  <si>
    <t>HRASTJE</t>
  </si>
  <si>
    <t>PREBAČEVO</t>
  </si>
  <si>
    <t>SOCKA</t>
  </si>
  <si>
    <t>FRANKOLOVO</t>
  </si>
  <si>
    <t>RAZDELJ</t>
  </si>
  <si>
    <t>NOVA CERKEV</t>
  </si>
  <si>
    <t>VIŠNJA VAS</t>
  </si>
  <si>
    <t>KLANC</t>
  </si>
  <si>
    <t>ZAVRH - GUTENEK</t>
  </si>
  <si>
    <t>SP. LAŠKA VAS</t>
  </si>
  <si>
    <t>KOMPOLE</t>
  </si>
  <si>
    <t>PROŽINSKA VAS</t>
  </si>
  <si>
    <t>SVETINA</t>
  </si>
  <si>
    <t>ŠMARTNO V ROŽNI DOLINI</t>
  </si>
  <si>
    <t>SLATINA V ROŽNI DOLINI</t>
  </si>
  <si>
    <t>GORICA PRI ŠMARTNEM</t>
  </si>
  <si>
    <t>LAHOVNA</t>
  </si>
  <si>
    <t>SLANCE - VRHE</t>
  </si>
  <si>
    <t>BUKOVŠČICA</t>
  </si>
  <si>
    <t>KNAPE</t>
  </si>
  <si>
    <t>ŠEVLJE</t>
  </si>
  <si>
    <t>PRAPROTNO</t>
  </si>
  <si>
    <t>KRIŽNA GORA</t>
  </si>
  <si>
    <t>PEVNO</t>
  </si>
  <si>
    <t>GABRK</t>
  </si>
  <si>
    <t>BRODE</t>
  </si>
  <si>
    <t>NA LOGU</t>
  </si>
  <si>
    <t>LOG NAD ŠKOFJO LOKO</t>
  </si>
  <si>
    <t>ZMINEC</t>
  </si>
  <si>
    <t>BODOVLJE</t>
  </si>
  <si>
    <t>PUNGERT</t>
  </si>
  <si>
    <t>GOSTEČE</t>
  </si>
  <si>
    <t>GODEŠIČ</t>
  </si>
  <si>
    <t>MLAKA PRI KRANJU</t>
  </si>
  <si>
    <t>KOKRICA</t>
  </si>
  <si>
    <t>BRITOF - PREDOSLJE</t>
  </si>
  <si>
    <t>ČIRČE</t>
  </si>
  <si>
    <t>BREG OB SAVI</t>
  </si>
  <si>
    <t>BITNJE - ŽABNICA</t>
  </si>
  <si>
    <t>ŠKALE 3</t>
  </si>
  <si>
    <t>HRASTOVEC - TURN</t>
  </si>
  <si>
    <t>PLEŠIVEC 3</t>
  </si>
  <si>
    <t>PODLJUBELA</t>
  </si>
  <si>
    <t>ŠKALE - HRASTOVEC</t>
  </si>
  <si>
    <t>ŠKALE 2</t>
  </si>
  <si>
    <t>PAŠKI KOZJAK</t>
  </si>
  <si>
    <t>LIPJE 7</t>
  </si>
  <si>
    <t>PRELSKA 1</t>
  </si>
  <si>
    <t>LIPJE 6</t>
  </si>
  <si>
    <t>LIPJE 5</t>
  </si>
  <si>
    <t>ZABRDO</t>
  </si>
  <si>
    <t>LIPJE 2</t>
  </si>
  <si>
    <t>ŠKALE 1</t>
  </si>
  <si>
    <t>LIPJE 1</t>
  </si>
  <si>
    <t>VINSKA GORA 2</t>
  </si>
  <si>
    <t>BEVČE</t>
  </si>
  <si>
    <t>LAZE 1</t>
  </si>
  <si>
    <t>PAKA - TREBELIŠKO</t>
  </si>
  <si>
    <t>KAVČE</t>
  </si>
  <si>
    <t>GABERKE 2</t>
  </si>
  <si>
    <t>LAJŠE</t>
  </si>
  <si>
    <t>TOPOLŠICA 2</t>
  </si>
  <si>
    <t>LOM</t>
  </si>
  <si>
    <t>LOKOVICA 3</t>
  </si>
  <si>
    <t>ZAVODNJE</t>
  </si>
  <si>
    <t>BELE VODE - GREBENŠEK</t>
  </si>
  <si>
    <t>FLORJAN</t>
  </si>
  <si>
    <t>TOPOLŠICA 1</t>
  </si>
  <si>
    <t>GABERKE 1</t>
  </si>
  <si>
    <t>ŠOŠTANJ</t>
  </si>
  <si>
    <t>REČICA OB PAKI - SPODNJA VAS</t>
  </si>
  <si>
    <t>PAŠKA VAS</t>
  </si>
  <si>
    <t>GAVCE 3</t>
  </si>
  <si>
    <t>ŠMARTNO OB PAKI 3</t>
  </si>
  <si>
    <t>ŠMARTNO OB PAKI 2</t>
  </si>
  <si>
    <t>ŠMARTNO OB PAKI 1</t>
  </si>
  <si>
    <t>REČICA OB PAKI - ZGORNJA VAS</t>
  </si>
  <si>
    <t>GAVCE 1</t>
  </si>
  <si>
    <t>GAVCE 2</t>
  </si>
  <si>
    <t>ZAMUŠANI - OSLUŠEVCI</t>
  </si>
  <si>
    <t>FRAM</t>
  </si>
  <si>
    <t>RADIZEL</t>
  </si>
  <si>
    <t>ŠARED</t>
  </si>
  <si>
    <t>IZOLA MESTO</t>
  </si>
  <si>
    <t>KORTE</t>
  </si>
  <si>
    <t>MALIJA</t>
  </si>
  <si>
    <t>MEDOŠI</t>
  </si>
  <si>
    <t>CETORE</t>
  </si>
  <si>
    <t>ŠMARJE-SAP</t>
  </si>
  <si>
    <t>ŠKOFLJICA</t>
  </si>
  <si>
    <t>VIKRČE</t>
  </si>
  <si>
    <t>ŠALARA</t>
  </si>
  <si>
    <t>LABOR</t>
  </si>
  <si>
    <t>KOCJANČIČI</t>
  </si>
  <si>
    <t>HRIB</t>
  </si>
  <si>
    <t>PREDLOKA</t>
  </si>
  <si>
    <t>PRADE</t>
  </si>
  <si>
    <t>POLETIČI</t>
  </si>
  <si>
    <t>POBEGI 2</t>
  </si>
  <si>
    <t>SLATNE</t>
  </si>
  <si>
    <t>HRPELJE</t>
  </si>
  <si>
    <t>GRAHOVO BRDO</t>
  </si>
  <si>
    <t>BRSTOVEC</t>
  </si>
  <si>
    <t>VELIKA BRDA</t>
  </si>
  <si>
    <t>BREZNICA PRI ŽIREH</t>
  </si>
  <si>
    <t>KRIŽEVSKA VAS</t>
  </si>
  <si>
    <t>VRATNO</t>
  </si>
  <si>
    <t>SPODNJE SELO</t>
  </si>
  <si>
    <t>VINJE PRI MORAVČAH</t>
  </si>
  <si>
    <t>STEHANJA VAS</t>
  </si>
  <si>
    <t>KLADA</t>
  </si>
  <si>
    <t>DRAŽICA</t>
  </si>
  <si>
    <t>HRAŠČE - SMREKCE</t>
  </si>
  <si>
    <t>PLEŠIVICA</t>
  </si>
  <si>
    <t>ŽABJA VAS</t>
  </si>
  <si>
    <t>LOG - ZAPLANA</t>
  </si>
  <si>
    <t>ŠINKOV TURN</t>
  </si>
  <si>
    <t>SV. BARBARA</t>
  </si>
  <si>
    <t>RAKOVICA</t>
  </si>
  <si>
    <t>DOLEC</t>
  </si>
  <si>
    <t>ROBANOV KOT</t>
  </si>
  <si>
    <t>SNOVIK</t>
  </si>
  <si>
    <t>DEPALA VAS</t>
  </si>
  <si>
    <t>ZAGORICA PRI ROVAH</t>
  </si>
  <si>
    <t>POTOK PRI KOMENDI</t>
  </si>
  <si>
    <t>SUHI DOL</t>
  </si>
  <si>
    <t>OAZA</t>
  </si>
  <si>
    <t>VELIKA ŠEVNICA</t>
  </si>
  <si>
    <t>GODIČ</t>
  </si>
  <si>
    <t>GORENJE MEDVEDJE SELO</t>
  </si>
  <si>
    <t>HUDEJE</t>
  </si>
  <si>
    <t>GAZICE</t>
  </si>
  <si>
    <t>ZALOŠKA GORICA</t>
  </si>
  <si>
    <t>ČANJE</t>
  </si>
  <si>
    <t>STUDENCE</t>
  </si>
  <si>
    <t>ŠMARJETA PRI CELJU</t>
  </si>
  <si>
    <t>VURMAT - DEL</t>
  </si>
  <si>
    <t>VUKOVSKI DOL</t>
  </si>
  <si>
    <t>PLINTOVEC</t>
  </si>
  <si>
    <t>PODLOŽE</t>
  </si>
  <si>
    <t>ČERNELAVCI</t>
  </si>
  <si>
    <t>VOLČJA DRAGA</t>
  </si>
  <si>
    <t>STOPČE</t>
  </si>
  <si>
    <t>DRAŽENCI</t>
  </si>
  <si>
    <t>MRAŠEVO - PODLJUBEN</t>
  </si>
  <si>
    <t>DRGANJA SELA</t>
  </si>
  <si>
    <t>SEVNO</t>
  </si>
  <si>
    <t>GORNJA VAS</t>
  </si>
  <si>
    <t>ŠONOVO</t>
  </si>
  <si>
    <r>
      <rPr>
        <b/>
        <sz val="14"/>
        <rFont val="Arial"/>
        <family val="2"/>
      </rPr>
      <t xml:space="preserve">2.1 Aglomeracije </t>
    </r>
    <r>
      <rPr>
        <b/>
        <sz val="10"/>
        <rFont val="Arial"/>
        <family val="2"/>
      </rPr>
      <t xml:space="preserve">
iz katerih se odvajajo komunalne odpadne vode na ČN</t>
    </r>
  </si>
  <si>
    <t>ID aglomeracije</t>
  </si>
  <si>
    <t>ime aglomeracije</t>
  </si>
  <si>
    <t>velikost aglomeracije (PE)</t>
  </si>
  <si>
    <t>letna količina emisije (kg/leto)</t>
  </si>
  <si>
    <t>Ime1</t>
  </si>
  <si>
    <t>Aklonifen*</t>
  </si>
  <si>
    <t>Bifenok*</t>
  </si>
  <si>
    <t>Cibutrin*</t>
  </si>
  <si>
    <t>Cipermetrin*</t>
  </si>
  <si>
    <t>Diklorvos*</t>
  </si>
  <si>
    <t>Heksabromociklododekan (HBCDD)*</t>
  </si>
  <si>
    <t>Heptaklor in heptaklorepoksid*</t>
  </si>
  <si>
    <t>Kvinoksifen*</t>
  </si>
  <si>
    <t>Metalaksil*</t>
  </si>
  <si>
    <t>Perfluorosulfonska kislina in njeni derivati (PFOS)*</t>
  </si>
  <si>
    <t>ŠENTILJ - MEJA</t>
  </si>
  <si>
    <t>Gorazd Kompič</t>
  </si>
  <si>
    <t>kanalizacija@jkp-brezovica.si</t>
  </si>
  <si>
    <t>JAVNO PODJETJE - AZIENDA PUBBLICA MARJETICA KOPER, D.O.O.-S.R.L.</t>
  </si>
  <si>
    <t>danica.skerbec@marjeticakoper.si</t>
  </si>
  <si>
    <t>Iztok Pečjak</t>
  </si>
  <si>
    <t>07 30 61 667</t>
  </si>
  <si>
    <t>iztok.pecjak@komunala-crnomelj.si</t>
  </si>
  <si>
    <t>CESTA LEONA DOBROTINŠKA 18</t>
  </si>
  <si>
    <t>CARL JAKOBA ULICA 4</t>
  </si>
  <si>
    <t>KOCBEKOVA CESTA 23</t>
  </si>
  <si>
    <t>ULICA MIRKA VADNOVA 1</t>
  </si>
  <si>
    <t>CESTA XV. BRIGADE 4</t>
  </si>
  <si>
    <t>PODBEVŠKOVA ULICA 12</t>
  </si>
  <si>
    <t>PARTIZANSKA CESTA 13</t>
  </si>
  <si>
    <t>LJUBLJANSKA CESTA 27</t>
  </si>
  <si>
    <t>ULICA POHORSKEGA BATALJONA 12</t>
  </si>
  <si>
    <t>PRISTAVA, MLAKA 6</t>
  </si>
  <si>
    <t>Tina BOŽIČ</t>
  </si>
  <si>
    <t>04 597 13 00</t>
  </si>
  <si>
    <t>info@komunala-trzic.si</t>
  </si>
  <si>
    <t>KOSTAK KOMUNALNO IN GRADBENO PODJETJE D.D.</t>
  </si>
  <si>
    <t>mojca.mueller@loska-komunala.si</t>
  </si>
  <si>
    <t>OBČINA DESTRNIK - REŽIJSKI OBRAT</t>
  </si>
  <si>
    <t>VINTAROVCI 50</t>
  </si>
  <si>
    <t>DESTRNIK</t>
  </si>
  <si>
    <t>SVETA ANA V SLOVENSKIH GORICAH</t>
  </si>
  <si>
    <t>SVETA TROJICA V SLOVENSKIH GORICAH</t>
  </si>
  <si>
    <t>Za izračun letnega povprečja čiščenja mora biti vnesen tudi podatek o številu dni obratovanja ČN (na listu Poročilo_3 celica B56)!</t>
  </si>
  <si>
    <t>9.1 Vrednotenje po 10. členu Uredbe o emisiji snovi in toplote pri odvajanju odpadnih voda v vode in javno kanalizacijo (Uradni list RS, št. 64/12, 64/14 in 98/15) (preseganje mejnih vrednosti)</t>
  </si>
  <si>
    <t>9.2 Vrednotenje po 11. členu Uredbe o emisiji snovi in toplote pri odvajanju odpadnih voda v vode in javno kanalizacijo (Uradni list RS, št. 64/12, 64/14 in 98/15) (ugotavljanje čezmerne obremenitve)</t>
  </si>
  <si>
    <t>JAVNO PODJETJE KANALIZACIJA IN ČISTILNA NAPRAVA RADLJE, D.O.O.</t>
  </si>
  <si>
    <t>MARIBORSKA CESTA 007</t>
  </si>
  <si>
    <t>(02) 887 96 30</t>
  </si>
  <si>
    <t>obcina.radlje@radlje.si</t>
  </si>
  <si>
    <t>OBČINA CANKOVA - REŽIJSKI OBRAT</t>
  </si>
  <si>
    <t>CANKOVA 25</t>
  </si>
  <si>
    <t>02/540-93-70</t>
  </si>
  <si>
    <t>tajnistvo@obcina-cankova.si</t>
  </si>
  <si>
    <t>NASELJE SLAVKA ČERNETA 034</t>
  </si>
  <si>
    <t>Krizen*</t>
  </si>
  <si>
    <t>ČISTA DOLINA - SHW, KOMUNALNO PODJETJE, D.O.O.</t>
  </si>
  <si>
    <t>KOLODVORSKA ULICA 1 B</t>
  </si>
  <si>
    <t>Miha Brgant</t>
  </si>
  <si>
    <t>VERZIJA: 4.12.2017</t>
  </si>
  <si>
    <t>Vodovod - Kanalizacija Celje d.o.o.</t>
  </si>
  <si>
    <t>Celje</t>
  </si>
  <si>
    <t xml:space="preserve">Lava </t>
  </si>
  <si>
    <t>2a</t>
  </si>
  <si>
    <t>Urša Drugovič</t>
  </si>
  <si>
    <t>03/427 76 50</t>
  </si>
  <si>
    <t>03/427 76 54</t>
  </si>
  <si>
    <t>ursa.drugovic@vo-ka-celje.si</t>
  </si>
  <si>
    <t>NLZOH - COZ - OOZ Celje</t>
  </si>
  <si>
    <t>Ipavčeva</t>
  </si>
  <si>
    <t>Matevž Gobec, univ.dipl.biokem.</t>
  </si>
  <si>
    <t>03/42 51 167</t>
  </si>
  <si>
    <t>03/42 51 172</t>
  </si>
  <si>
    <t>matevz.gobec@nlzoh.si</t>
  </si>
  <si>
    <t>Vodja kakovosti COZ:</t>
  </si>
  <si>
    <t>Vodja enote za okolje Celje</t>
  </si>
  <si>
    <t>Nacionalni laboratorij za zdravje, okolje in hrano, 
Center za okolje in zdravje, 
Oddelek za okolje in zdravje Celje
Ipavčeva 18
3000 Celje</t>
  </si>
  <si>
    <t>Vodovod Kanalizacija Celje, d.o.o.                                                                                                                                      Lava 2a
3000 Celje</t>
  </si>
  <si>
    <t xml:space="preserve">Zora LEVAČIĆ, dr. med., spec.
</t>
  </si>
  <si>
    <t>mag. Marjan Sajko, univ.dipl.inž.kem.tehnol.</t>
  </si>
  <si>
    <t>Rok Tajnšek, dipl.san.inž.</t>
  </si>
  <si>
    <t xml:space="preserve">Vesna Terbovc                                                                                                       
Leon Žaberl 
Rok Tajnšek                                                                                          
Iztok Kos
Peter Pavlinec
</t>
  </si>
  <si>
    <t>Ksenija Bošnjak, univ.dipl.inž.kem.inž.</t>
  </si>
  <si>
    <t>Jerneja Antončič, univ.dipl.inž.kem.tehn.</t>
  </si>
  <si>
    <t>Vodja oddelka za okolje in zdravje Celje</t>
  </si>
  <si>
    <t>komunalna</t>
  </si>
  <si>
    <t>Globoče</t>
  </si>
  <si>
    <t>Frankolovo</t>
  </si>
  <si>
    <t>ursa.drugovic@vo-ka-celje.si, cncelje@siol.net</t>
  </si>
  <si>
    <t>ločen</t>
  </si>
  <si>
    <t>javna kanalizacija</t>
  </si>
  <si>
    <t>ne</t>
  </si>
  <si>
    <t>Tesnica</t>
  </si>
  <si>
    <t>NE</t>
  </si>
  <si>
    <t xml:space="preserve">Proces čiščenja komunalne odpadne vode, ki se vrši na ČN, zagotavlja primarno mehansko in sekundarno biološko čiščenje s podaljšanim odstranjevanjem dušika in fosforja, za kapaciteto 800 PE.
Tehnologija čiščenja odpadne vode zajema sledeče procese:
Mehansko predčiščenje:
- Črpališče in izravnalni bazen
- Kombinirana enota za odstranjevanje peska in ostalih trdnih snovi
- Lovilec olja
- Izravnalni bazen
Biološko čiščenje:
- Denitrifikacijski bazen
- Nitrifikacijski bazen
- Naknadni usedalnik
- Obarjanje fosforja
Obdelava blata:
- Bazen za odvečno blato, ki omogoča gravitacijsko zgoščevanje blata
</t>
  </si>
  <si>
    <t>lovilec olja 5,7 m3, izravnalni bazen 27,8 m3, selektorji 10,3 m3, denitrifikacijski bazen 25,1 m3, nitrifikacijski bazen 70,12 m3, usedalnik 19,3 m3, bazen za odvečno blato 67,8 m3</t>
  </si>
  <si>
    <t>Naprava ni bila rekonstruirana.</t>
  </si>
  <si>
    <t>Priključena naselja in deli naselij: Frankolovo.
V kraju Frankolovo ni industrijskih naprav, ki bi odvajale odpadno vodo na čistilno napravo.</t>
  </si>
  <si>
    <t>ISO 10523: 2008</t>
  </si>
  <si>
    <t>da</t>
  </si>
  <si>
    <t>SIST ISO 11923:1998 modificiran</t>
  </si>
  <si>
    <t>SIST ISO 5664:1996</t>
  </si>
  <si>
    <t>ISO 15705:2002</t>
  </si>
  <si>
    <t>ISO 5815-1:2003</t>
  </si>
  <si>
    <t>SIST EN ISO 6878:2004 poglavje 7, modificirano</t>
  </si>
  <si>
    <t>SIST EN 25663:1996, SIST EN ISO 10304-1:2009</t>
  </si>
  <si>
    <t>SIST EN ISO 10304-1:2009</t>
  </si>
  <si>
    <t>SIST EN 25663:1996</t>
  </si>
  <si>
    <t>DIN 38409-H9-2 :1980</t>
  </si>
  <si>
    <t>Na podlagi sklenjene pogodbe z upravljavcem čistilne naprave je obseg meritev večji kot je predviden s Pravilnikom o prvih meritvah in obratovalnem monitoringu odpadnih voda (Uradni l. RS št. 94/14, 98/15). Prav tako je večji tudi nabor parametrov kot je predviden z Uredbo o odvajanju in čiščenju komunalne odpadne vode (Uradni l. RS št. 98/15). 
V okviru 4. odstavka 11. člena prej omenjenega Pravilnika meritev pretoka nismo izvajali, ker gre za malo komunalno čistilno napravo, pri kateri majhen pretok odpadne vode ne omogoča izvajanja meritev pretoka. Rezultate o količini odpadne vode podajamo iz števca trajnih meritev pretoka.</t>
  </si>
  <si>
    <t>Vzorčili smo na vtoku in na iztoku iz čistilne naprave. Podatki o datumih in časih odvzemov so razvidni iz poglavja št. 8 Podatki o meritvah…. (list Poročilo 6).</t>
  </si>
  <si>
    <t>OPOMBA: Na zahtevo upravljavca čistilne naprave smo namesto potrebnih dveh vzorčenj kot to določa Pravilnik o prvih meritvah in obratovalnem monitoringu odpadnih voda (Uradni l. RS št. 94/14), izvedli 4 meritve, s časom vzorčenja 6 ur.</t>
  </si>
  <si>
    <t>DIN 38404-C4:1976</t>
  </si>
  <si>
    <r>
      <t>BPK</t>
    </r>
    <r>
      <rPr>
        <vertAlign val="subscript"/>
        <sz val="10"/>
        <rFont val="Arial"/>
        <family val="2"/>
      </rPr>
      <t>5</t>
    </r>
    <r>
      <rPr>
        <sz val="10"/>
        <rFont val="Arial"/>
        <family val="2"/>
      </rPr>
      <t xml:space="preserve">  (mg/l)</t>
    </r>
  </si>
  <si>
    <t>LOD</t>
  </si>
  <si>
    <t>Poročilo o obratovalnem monitoringu odpadnih voda za malo komunalno čistilno napravo Frankolovo za leto 2017.</t>
  </si>
  <si>
    <t>6030101-18-016</t>
  </si>
  <si>
    <t>03 42 77 650</t>
  </si>
  <si>
    <t>03 42 77 654</t>
  </si>
  <si>
    <t>Vesna Terbovc</t>
  </si>
  <si>
    <t>3b 46 00 bd</t>
  </si>
  <si>
    <t>Celju</t>
  </si>
  <si>
    <t>Zora LEVAČIĆ, dr. med., spec.
DIREKTORICA</t>
  </si>
  <si>
    <t>mag. Marko Cvikl, univ.dipl. inž.grad.
DIREKTOR</t>
  </si>
  <si>
    <t>Priloga 1: Tehnološka shema ČN Frankolovo</t>
  </si>
  <si>
    <t>dotok na ČN Frankolovo</t>
  </si>
  <si>
    <t>11. Pooblastilo</t>
  </si>
  <si>
    <t>DA</t>
  </si>
  <si>
    <t>8 OVD</t>
  </si>
  <si>
    <t>min</t>
  </si>
  <si>
    <t>max</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</si>
</sst>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0.000"/>
    <numFmt numFmtId="174" formatCode="0_ ;[Red]\-0\ "/>
    <numFmt numFmtId="175" formatCode="0000"/>
    <numFmt numFmtId="176" formatCode="dd/mm/yy"/>
    <numFmt numFmtId="177" formatCode="0.0_ ;[Red]\-0.0\ "/>
    <numFmt numFmtId="178" formatCode="0.0000"/>
    <numFmt numFmtId="179" formatCode="_(&quot;$&quot;* #,##0.00_);_(&quot;$&quot;* \(#,##0.00\);_(&quot;$&quot;* &quot;-&quot;??_);_(@_)"/>
    <numFmt numFmtId="180" formatCode="_(&quot;$&quot;* #,##0_);_(&quot;$&quot;* \(#,##0\);_(&quot;$&quot;* &quot;-&quot;_);_(@_)"/>
    <numFmt numFmtId="181" formatCode="_(* #,##0.00_);_(* \(#,##0.00\);_(* &quot;-&quot;??_);_(@_)"/>
    <numFmt numFmtId="182" formatCode="_(* #,##0_);_(* \(#,##0\);_(* &quot;-&quot;_);_(@_)"/>
    <numFmt numFmtId="183" formatCode="yyyy"/>
    <numFmt numFmtId="184" formatCode="0.00_ ;[Red]\-0.00\ "/>
    <numFmt numFmtId="185" formatCode="0000000"/>
    <numFmt numFmtId="186" formatCode="00000000"/>
    <numFmt numFmtId="187" formatCode="000000000"/>
    <numFmt numFmtId="188" formatCode="0.00000"/>
    <numFmt numFmtId="189" formatCode="dd\-mmm\-yy"/>
    <numFmt numFmtId="190" formatCode="[$-424]d\.\ mmmm\ yyyy"/>
    <numFmt numFmtId="191" formatCode="0.0%"/>
    <numFmt numFmtId="192" formatCode="_-* #,##0.0\ _S_I_T_-;\-* #,##0.0\ _S_I_T_-;_-* &quot;-&quot;??\ _S_I_T_-;_-@_-"/>
    <numFmt numFmtId="193" formatCode="_-* #,##0\ _S_I_T_-;\-* #,##0\ _S_I_T_-;_-* &quot;-&quot;??\ _S_I_T_-;_-@_-"/>
  </numFmts>
  <fonts count="105">
    <font>
      <sz val="10"/>
      <name val="Arial CE"/>
      <family val="0"/>
    </font>
    <font>
      <b/>
      <sz val="12"/>
      <name val="Arial CE"/>
      <family val="2"/>
    </font>
    <font>
      <b/>
      <sz val="10"/>
      <name val="Arial CE"/>
      <family val="2"/>
    </font>
    <font>
      <b/>
      <sz val="14"/>
      <name val="Arial CE"/>
      <family val="2"/>
    </font>
    <font>
      <sz val="10"/>
      <name val="Arial"/>
      <family val="2"/>
    </font>
    <font>
      <b/>
      <sz val="10"/>
      <name val="Arial"/>
      <family val="2"/>
    </font>
    <font>
      <b/>
      <sz val="12"/>
      <name val="Times New Roman CE"/>
      <family val="1"/>
    </font>
    <font>
      <sz val="10"/>
      <name val="Times New Roman CE"/>
      <family val="1"/>
    </font>
    <font>
      <b/>
      <sz val="11"/>
      <name val="Times New Roman CE"/>
      <family val="1"/>
    </font>
    <font>
      <b/>
      <sz val="10"/>
      <name val="Times New Roman CE"/>
      <family val="1"/>
    </font>
    <font>
      <vertAlign val="superscript"/>
      <sz val="10"/>
      <name val="Arial"/>
      <family val="2"/>
    </font>
    <font>
      <b/>
      <vertAlign val="subscript"/>
      <sz val="10"/>
      <name val="Arial"/>
      <family val="2"/>
    </font>
    <font>
      <b/>
      <vertAlign val="superscript"/>
      <sz val="10"/>
      <name val="Arial"/>
      <family val="2"/>
    </font>
    <font>
      <u val="single"/>
      <sz val="10"/>
      <color indexed="12"/>
      <name val="Arial CE"/>
      <family val="0"/>
    </font>
    <font>
      <b/>
      <vertAlign val="subscript"/>
      <sz val="12"/>
      <name val="Arial CE"/>
      <family val="2"/>
    </font>
    <font>
      <u val="single"/>
      <sz val="7.5"/>
      <color indexed="12"/>
      <name val="Arial"/>
      <family val="2"/>
    </font>
    <font>
      <sz val="12"/>
      <name val="Arial CE"/>
      <family val="0"/>
    </font>
    <font>
      <sz val="12"/>
      <name val="Times New Roman CE"/>
      <family val="1"/>
    </font>
    <font>
      <b/>
      <sz val="12"/>
      <color indexed="12"/>
      <name val="Tahoma"/>
      <family val="2"/>
    </font>
    <font>
      <b/>
      <sz val="12"/>
      <color indexed="10"/>
      <name val="Arial CE"/>
      <family val="2"/>
    </font>
    <font>
      <b/>
      <sz val="10"/>
      <color indexed="48"/>
      <name val="Tahoma"/>
      <family val="2"/>
    </font>
    <font>
      <b/>
      <sz val="10"/>
      <color indexed="10"/>
      <name val="Tahoma"/>
      <family val="2"/>
    </font>
    <font>
      <b/>
      <sz val="10"/>
      <color indexed="12"/>
      <name val="Tahoma"/>
      <family val="2"/>
    </font>
    <font>
      <sz val="10"/>
      <color indexed="12"/>
      <name val="Tahoma"/>
      <family val="2"/>
    </font>
    <font>
      <b/>
      <vertAlign val="superscript"/>
      <sz val="10"/>
      <color indexed="12"/>
      <name val="Tahoma"/>
      <family val="2"/>
    </font>
    <font>
      <sz val="9"/>
      <name val="Arial"/>
      <family val="2"/>
    </font>
    <font>
      <b/>
      <sz val="8"/>
      <name val="Arial"/>
      <family val="2"/>
    </font>
    <font>
      <b/>
      <sz val="11"/>
      <color indexed="10"/>
      <name val="Arial CE"/>
      <family val="2"/>
    </font>
    <font>
      <b/>
      <sz val="12"/>
      <color indexed="10"/>
      <name val="Arial"/>
      <family val="2"/>
    </font>
    <font>
      <b/>
      <sz val="12"/>
      <color indexed="17"/>
      <name val="Arial"/>
      <family val="2"/>
    </font>
    <font>
      <b/>
      <sz val="10"/>
      <color indexed="10"/>
      <name val="Arial CE"/>
      <family val="2"/>
    </font>
    <font>
      <u val="single"/>
      <sz val="10"/>
      <color indexed="36"/>
      <name val="Arial"/>
      <family val="2"/>
    </font>
    <font>
      <b/>
      <sz val="14"/>
      <name val="Times New Roman"/>
      <family val="1"/>
    </font>
    <font>
      <sz val="14"/>
      <name val="Arial"/>
      <family val="2"/>
    </font>
    <font>
      <sz val="16"/>
      <name val="Times New Roman"/>
      <family val="1"/>
    </font>
    <font>
      <b/>
      <sz val="12"/>
      <name val="Times New Roman"/>
      <family val="1"/>
    </font>
    <font>
      <sz val="12"/>
      <name val="Times New Roman"/>
      <family val="1"/>
    </font>
    <font>
      <b/>
      <sz val="8"/>
      <name val="Tahoma"/>
      <family val="2"/>
    </font>
    <font>
      <sz val="8"/>
      <name val="Arial CE"/>
      <family val="0"/>
    </font>
    <font>
      <b/>
      <sz val="12"/>
      <color indexed="10"/>
      <name val="Times New Roman"/>
      <family val="1"/>
    </font>
    <font>
      <vertAlign val="subscript"/>
      <sz val="10"/>
      <name val="Arial"/>
      <family val="2"/>
    </font>
    <font>
      <vertAlign val="superscript"/>
      <sz val="10"/>
      <name val="Arial CE"/>
      <family val="0"/>
    </font>
    <font>
      <b/>
      <sz val="9"/>
      <name val="Tahoma"/>
      <family val="2"/>
    </font>
    <font>
      <sz val="10"/>
      <color indexed="8"/>
      <name val="MS Sans Serif"/>
      <family val="2"/>
    </font>
    <font>
      <b/>
      <sz val="10"/>
      <color indexed="10"/>
      <name val="Arial"/>
      <family val="2"/>
    </font>
    <font>
      <sz val="11"/>
      <name val="Times New Roman CE"/>
      <family val="0"/>
    </font>
    <font>
      <vertAlign val="superscript"/>
      <sz val="11"/>
      <name val="Times New Roman CE"/>
      <family val="0"/>
    </font>
    <font>
      <sz val="11"/>
      <name val="Times New Roman"/>
      <family val="1"/>
    </font>
    <font>
      <b/>
      <sz val="9"/>
      <color indexed="12"/>
      <name val="Tahoma"/>
      <family val="2"/>
    </font>
    <font>
      <sz val="10"/>
      <color indexed="8"/>
      <name val="Arial"/>
      <family val="2"/>
    </font>
    <font>
      <sz val="11"/>
      <color indexed="8"/>
      <name val="Calibri"/>
      <family val="2"/>
    </font>
    <font>
      <u val="single"/>
      <sz val="10"/>
      <name val="Arial"/>
      <family val="2"/>
    </font>
    <font>
      <b/>
      <u val="single"/>
      <sz val="10"/>
      <name val="Arial"/>
      <family val="2"/>
    </font>
    <font>
      <b/>
      <u val="single"/>
      <sz val="8"/>
      <name val="Arial CE"/>
      <family val="0"/>
    </font>
    <font>
      <b/>
      <sz val="14"/>
      <name val="Arial"/>
      <family val="2"/>
    </font>
    <font>
      <sz val="9"/>
      <name val="Tahoma"/>
      <family val="2"/>
    </font>
    <font>
      <sz val="12"/>
      <name val="Arial Narrow"/>
      <family val="2"/>
    </font>
    <font>
      <b/>
      <sz val="12"/>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CE"/>
      <family val="0"/>
    </font>
    <font>
      <sz val="10"/>
      <color indexed="30"/>
      <name val="Arial"/>
      <family val="2"/>
    </font>
    <font>
      <sz val="10"/>
      <color indexed="30"/>
      <name val="Arial CE"/>
      <family val="0"/>
    </font>
    <font>
      <sz val="10"/>
      <color indexed="9"/>
      <name val="Arial CE"/>
      <family val="0"/>
    </font>
    <font>
      <b/>
      <sz val="8"/>
      <color indexed="8"/>
      <name val="Calibri"/>
      <family val="2"/>
    </font>
    <font>
      <sz val="10"/>
      <color indexed="8"/>
      <name val="Arial CE"/>
      <family val="0"/>
    </font>
    <font>
      <sz val="8"/>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CE"/>
      <family val="0"/>
    </font>
    <font>
      <sz val="10"/>
      <color rgb="FF0070C0"/>
      <name val="Arial"/>
      <family val="2"/>
    </font>
    <font>
      <b/>
      <sz val="11"/>
      <color rgb="FF000000"/>
      <name val="Calibri"/>
      <family val="2"/>
    </font>
    <font>
      <sz val="10"/>
      <color rgb="FF0070C0"/>
      <name val="Arial CE"/>
      <family val="0"/>
    </font>
    <font>
      <sz val="11"/>
      <color rgb="FF000000"/>
      <name val="Calibri"/>
      <family val="2"/>
    </font>
    <font>
      <sz val="10"/>
      <color theme="0"/>
      <name val="Arial CE"/>
      <family val="0"/>
    </font>
    <font>
      <b/>
      <sz val="8"/>
      <name val="Arial CE"/>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41"/>
        <bgColor indexed="64"/>
      </patternFill>
    </fill>
    <fill>
      <patternFill patternType="solid">
        <fgColor rgb="FF0070C0"/>
        <bgColor indexed="64"/>
      </patternFill>
    </fill>
    <fill>
      <patternFill patternType="solid">
        <fgColor theme="0" tint="-0.24993999302387238"/>
        <bgColor indexed="64"/>
      </patternFill>
    </fill>
    <fill>
      <patternFill patternType="solid">
        <fgColor rgb="FFC0C0C0"/>
        <bgColor indexed="64"/>
      </patternFill>
    </fill>
    <fill>
      <patternFill patternType="solid">
        <fgColor theme="0"/>
        <bgColor indexed="64"/>
      </patternFill>
    </fill>
    <fill>
      <patternFill patternType="solid">
        <fgColor indexed="22"/>
        <bgColor indexed="64"/>
      </patternFill>
    </fill>
    <fill>
      <patternFill patternType="solid">
        <fgColor rgb="FF92D050"/>
        <bgColor indexed="64"/>
      </patternFill>
    </fill>
    <fill>
      <patternFill patternType="solid">
        <fgColor rgb="FFFFFFFF"/>
        <bgColor indexed="64"/>
      </patternFill>
    </fill>
    <fill>
      <patternFill patternType="solid">
        <fgColor theme="0" tint="-0.24997000396251678"/>
        <bgColor indexed="64"/>
      </patternFill>
    </fill>
    <fill>
      <patternFill patternType="solid">
        <fgColor indexed="9"/>
        <bgColor indexed="64"/>
      </patternFill>
    </fill>
  </fills>
  <borders count="7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double"/>
    </border>
    <border>
      <left>
        <color indexed="63"/>
      </left>
      <right>
        <color indexed="63"/>
      </right>
      <top>
        <color indexed="63"/>
      </top>
      <bottom style="double"/>
    </border>
    <border>
      <left style="thin"/>
      <right style="thin"/>
      <top style="thin"/>
      <bottom style="double"/>
    </border>
    <border>
      <left style="medium"/>
      <right style="medium"/>
      <top>
        <color indexed="63"/>
      </top>
      <bottom style="medium"/>
    </border>
    <border>
      <left style="medium"/>
      <right style="medium"/>
      <top style="thin"/>
      <bottom style="medium"/>
    </border>
    <border>
      <left style="medium"/>
      <right style="medium"/>
      <top style="thin"/>
      <bottom>
        <color indexed="63"/>
      </bottom>
    </border>
    <border>
      <left style="medium"/>
      <right style="medium"/>
      <top>
        <color indexed="63"/>
      </top>
      <bottom style="thin"/>
    </border>
    <border>
      <left style="medium"/>
      <right style="medium"/>
      <top style="medium"/>
      <bottom style="thin"/>
    </border>
    <border>
      <left style="thin"/>
      <right style="thin"/>
      <top style="thin"/>
      <bottom style="medium"/>
    </border>
    <border>
      <left style="medium"/>
      <right style="medium"/>
      <top style="thin"/>
      <bottom style="thin"/>
    </border>
    <border>
      <left style="medium"/>
      <right>
        <color indexed="63"/>
      </right>
      <top>
        <color indexed="63"/>
      </top>
      <bottom>
        <color indexed="63"/>
      </bottom>
    </border>
    <border>
      <left style="medium"/>
      <right>
        <color indexed="63"/>
      </right>
      <top style="medium"/>
      <bottom style="mediu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style="thin"/>
      <right>
        <color indexed="63"/>
      </right>
      <top style="medium"/>
      <bottom>
        <color indexed="63"/>
      </bottom>
    </border>
    <border>
      <left style="thin"/>
      <right>
        <color indexed="63"/>
      </right>
      <top style="medium"/>
      <bottom style="medium"/>
    </border>
    <border>
      <left style="medium"/>
      <right>
        <color indexed="63"/>
      </right>
      <top>
        <color indexed="63"/>
      </top>
      <bottom style="medium"/>
    </border>
    <border>
      <left>
        <color indexed="63"/>
      </left>
      <right style="thin"/>
      <top style="medium"/>
      <bottom style="mediu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medium"/>
    </border>
    <border>
      <left style="medium"/>
      <right style="medium"/>
      <top style="medium"/>
      <bottom style="medium"/>
    </border>
    <border>
      <left style="medium"/>
      <right style="medium"/>
      <top style="double"/>
      <bottom>
        <color indexed="63"/>
      </bottom>
    </border>
    <border>
      <left style="medium"/>
      <right>
        <color indexed="63"/>
      </right>
      <top style="medium"/>
      <bottom style="double"/>
    </border>
    <border>
      <left>
        <color indexed="63"/>
      </left>
      <right style="medium"/>
      <top style="medium"/>
      <bottom style="double"/>
    </border>
    <border>
      <left style="medium"/>
      <right>
        <color indexed="63"/>
      </right>
      <top style="thin"/>
      <bottom style="medium"/>
    </border>
    <border>
      <left>
        <color indexed="63"/>
      </left>
      <right>
        <color indexed="63"/>
      </right>
      <top>
        <color indexed="63"/>
      </top>
      <bottom style="medium"/>
    </border>
    <border>
      <left style="thin"/>
      <right style="thin"/>
      <top style="medium"/>
      <bottom style="thin"/>
    </border>
    <border>
      <left style="thin"/>
      <right style="thin"/>
      <top>
        <color indexed="63"/>
      </top>
      <bottom style="medium"/>
    </border>
    <border>
      <left style="thin"/>
      <right style="thin"/>
      <top style="double"/>
      <bottom style="thin"/>
    </border>
    <border>
      <left style="thin"/>
      <right style="thin"/>
      <top style="double"/>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medium"/>
      <top style="medium"/>
      <bottom style="thin"/>
    </border>
    <border>
      <left style="thin"/>
      <right style="medium"/>
      <top style="thin"/>
      <bottom style="medium"/>
    </border>
    <border>
      <left style="medium"/>
      <right>
        <color indexed="63"/>
      </right>
      <top style="thin"/>
      <bottom style="thin"/>
    </border>
    <border>
      <left style="medium"/>
      <right style="thin"/>
      <top style="thin"/>
      <bottom style="thin"/>
    </border>
    <border>
      <left style="thin">
        <color rgb="FF000000"/>
      </left>
      <right style="thin">
        <color rgb="FF000000"/>
      </right>
      <top style="thin">
        <color rgb="FF000000"/>
      </top>
      <bottom style="thin">
        <color rgb="FF000000"/>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medium"/>
      <right style="thin"/>
      <top style="double"/>
      <bottom style="double"/>
    </border>
    <border>
      <left style="thin"/>
      <right style="thin"/>
      <top style="double"/>
      <bottom style="double"/>
    </border>
    <border>
      <left style="thin"/>
      <right style="medium"/>
      <top style="double"/>
      <bottom style="double"/>
    </border>
    <border>
      <left style="medium"/>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color indexed="63"/>
      </left>
      <right style="thin"/>
      <top>
        <color indexed="63"/>
      </top>
      <bottom style="thin"/>
    </border>
    <border>
      <left>
        <color indexed="63"/>
      </left>
      <right style="thin"/>
      <top style="thin"/>
      <bottom style="thin"/>
    </border>
    <border>
      <left style="thin"/>
      <right style="medium"/>
      <top style="thin"/>
      <bottom style="thin"/>
    </border>
    <border>
      <left style="thin"/>
      <right style="medium"/>
      <top style="thin"/>
      <bottom>
        <color indexed="63"/>
      </bottom>
    </border>
    <border>
      <left>
        <color indexed="63"/>
      </left>
      <right style="thin"/>
      <top style="thin"/>
      <bottom style="medium"/>
    </border>
    <border>
      <left style="thin"/>
      <right style="medium"/>
      <top>
        <color indexed="63"/>
      </top>
      <bottom>
        <color indexed="63"/>
      </bottom>
    </border>
    <border>
      <left style="medium"/>
      <right style="thin"/>
      <top style="medium"/>
      <bottom style="thin"/>
    </border>
    <border>
      <left style="medium"/>
      <right style="thin"/>
      <top style="thin"/>
      <bottom style="medium"/>
    </border>
    <border>
      <left>
        <color indexed="63"/>
      </left>
      <right>
        <color indexed="63"/>
      </right>
      <top style="medium"/>
      <bottom style="double"/>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3" fillId="20"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84" fillId="21" borderId="1" applyNumberFormat="0" applyAlignment="0" applyProtection="0"/>
    <xf numFmtId="0" fontId="85" fillId="0" borderId="0" applyNumberFormat="0" applyFill="0" applyBorder="0" applyAlignment="0" applyProtection="0"/>
    <xf numFmtId="0" fontId="86" fillId="0" borderId="2" applyNumberFormat="0" applyFill="0" applyAlignment="0" applyProtection="0"/>
    <xf numFmtId="0" fontId="87" fillId="0" borderId="3" applyNumberFormat="0" applyFill="0" applyAlignment="0" applyProtection="0"/>
    <xf numFmtId="0" fontId="88" fillId="0" borderId="4" applyNumberFormat="0" applyFill="0" applyAlignment="0" applyProtection="0"/>
    <xf numFmtId="0" fontId="88"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3" fillId="0" borderId="0">
      <alignment/>
      <protection/>
    </xf>
    <xf numFmtId="0" fontId="49"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9" fillId="0" borderId="0">
      <alignment/>
      <protection/>
    </xf>
    <xf numFmtId="0" fontId="89" fillId="22" borderId="0" applyNumberFormat="0" applyBorder="0" applyAlignment="0" applyProtection="0"/>
    <xf numFmtId="0" fontId="43" fillId="0" borderId="0">
      <alignment/>
      <protection/>
    </xf>
    <xf numFmtId="0" fontId="31"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92" fillId="0" borderId="6" applyNumberFormat="0" applyFill="0" applyAlignment="0" applyProtection="0"/>
    <xf numFmtId="0" fontId="93" fillId="30" borderId="7" applyNumberFormat="0" applyAlignment="0" applyProtection="0"/>
    <xf numFmtId="0" fontId="94" fillId="21" borderId="8" applyNumberFormat="0" applyAlignment="0" applyProtection="0"/>
    <xf numFmtId="0" fontId="95"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6" fillId="32" borderId="8" applyNumberFormat="0" applyAlignment="0" applyProtection="0"/>
    <xf numFmtId="0" fontId="97" fillId="0" borderId="9" applyNumberFormat="0" applyFill="0" applyAlignment="0" applyProtection="0"/>
  </cellStyleXfs>
  <cellXfs count="472">
    <xf numFmtId="0" fontId="0" fillId="0" borderId="0" xfId="0" applyAlignment="1">
      <alignment/>
    </xf>
    <xf numFmtId="0" fontId="0" fillId="0" borderId="0" xfId="0" applyAlignment="1" applyProtection="1">
      <alignment/>
      <protection/>
    </xf>
    <xf numFmtId="0" fontId="0" fillId="0" borderId="0" xfId="0" applyBorder="1" applyAlignment="1">
      <alignment/>
    </xf>
    <xf numFmtId="0" fontId="5" fillId="0" borderId="0" xfId="49" applyFont="1" applyProtection="1">
      <alignment/>
      <protection locked="0"/>
    </xf>
    <xf numFmtId="0" fontId="5" fillId="0" borderId="0" xfId="49" applyFont="1">
      <alignment/>
      <protection/>
    </xf>
    <xf numFmtId="0" fontId="5" fillId="0" borderId="10" xfId="49" applyFont="1" applyBorder="1" applyAlignment="1">
      <alignment horizontal="center"/>
      <protection/>
    </xf>
    <xf numFmtId="0" fontId="5" fillId="0" borderId="10" xfId="49" applyFont="1" applyBorder="1">
      <alignment/>
      <protection/>
    </xf>
    <xf numFmtId="172" fontId="5" fillId="0" borderId="10" xfId="49" applyNumberFormat="1" applyFont="1" applyBorder="1" applyAlignment="1">
      <alignment horizontal="center"/>
      <protection/>
    </xf>
    <xf numFmtId="1" fontId="5" fillId="0" borderId="10" xfId="49" applyNumberFormat="1" applyFont="1" applyBorder="1" applyAlignment="1">
      <alignment horizontal="center"/>
      <protection/>
    </xf>
    <xf numFmtId="0" fontId="5" fillId="0" borderId="11" xfId="49" applyFont="1" applyBorder="1" applyAlignment="1">
      <alignment horizontal="center"/>
      <protection/>
    </xf>
    <xf numFmtId="0" fontId="5" fillId="0" borderId="11" xfId="49" applyFont="1" applyBorder="1">
      <alignment/>
      <protection/>
    </xf>
    <xf numFmtId="0" fontId="5" fillId="0" borderId="12" xfId="49" applyFont="1" applyBorder="1" applyAlignment="1">
      <alignment horizontal="center"/>
      <protection/>
    </xf>
    <xf numFmtId="0" fontId="5" fillId="0" borderId="13" xfId="49" applyFont="1" applyBorder="1" applyAlignment="1">
      <alignment horizontal="center"/>
      <protection/>
    </xf>
    <xf numFmtId="172" fontId="5" fillId="0" borderId="11" xfId="49" applyNumberFormat="1" applyFont="1" applyBorder="1" applyAlignment="1">
      <alignment horizontal="center"/>
      <protection/>
    </xf>
    <xf numFmtId="0" fontId="4" fillId="0" borderId="0" xfId="49" applyProtection="1">
      <alignment/>
      <protection locked="0"/>
    </xf>
    <xf numFmtId="0" fontId="4" fillId="0" borderId="0" xfId="49">
      <alignment/>
      <protection/>
    </xf>
    <xf numFmtId="0" fontId="4" fillId="0" borderId="14" xfId="49" applyBorder="1" applyAlignment="1">
      <alignment horizontal="center"/>
      <protection/>
    </xf>
    <xf numFmtId="0" fontId="5" fillId="0" borderId="14" xfId="49" applyFont="1" applyBorder="1" applyAlignment="1">
      <alignment horizontal="center"/>
      <protection/>
    </xf>
    <xf numFmtId="0" fontId="5" fillId="0" borderId="15" xfId="49" applyFont="1" applyBorder="1">
      <alignment/>
      <protection/>
    </xf>
    <xf numFmtId="0" fontId="4" fillId="0" borderId="15" xfId="49" applyBorder="1" applyAlignment="1" applyProtection="1">
      <alignment horizontal="center"/>
      <protection locked="0"/>
    </xf>
    <xf numFmtId="0" fontId="5" fillId="0" borderId="15" xfId="49" applyFont="1" applyBorder="1" applyAlignment="1">
      <alignment horizontal="center"/>
      <protection/>
    </xf>
    <xf numFmtId="0" fontId="5" fillId="0" borderId="16" xfId="49" applyFont="1" applyBorder="1" applyAlignment="1">
      <alignment horizontal="center"/>
      <protection/>
    </xf>
    <xf numFmtId="172" fontId="5" fillId="0" borderId="16" xfId="49" applyNumberFormat="1" applyFont="1" applyBorder="1" applyAlignment="1">
      <alignment horizontal="center"/>
      <protection/>
    </xf>
    <xf numFmtId="1" fontId="5" fillId="0" borderId="16" xfId="49" applyNumberFormat="1" applyFont="1" applyBorder="1" applyAlignment="1">
      <alignment horizontal="center"/>
      <protection/>
    </xf>
    <xf numFmtId="0" fontId="4" fillId="0" borderId="10" xfId="49" applyBorder="1" applyAlignment="1">
      <alignment horizontal="center"/>
      <protection/>
    </xf>
    <xf numFmtId="0" fontId="5" fillId="0" borderId="17" xfId="49" applyFont="1" applyBorder="1">
      <alignment/>
      <protection/>
    </xf>
    <xf numFmtId="0" fontId="4" fillId="0" borderId="17" xfId="49" applyBorder="1" applyAlignment="1" applyProtection="1">
      <alignment horizontal="center"/>
      <protection locked="0"/>
    </xf>
    <xf numFmtId="0" fontId="5" fillId="0" borderId="17" xfId="49" applyFont="1" applyBorder="1" applyAlignment="1">
      <alignment horizontal="center"/>
      <protection/>
    </xf>
    <xf numFmtId="0" fontId="5" fillId="0" borderId="18" xfId="49" applyFont="1" applyBorder="1" applyAlignment="1">
      <alignment horizontal="center"/>
      <protection/>
    </xf>
    <xf numFmtId="172" fontId="5" fillId="0" borderId="18" xfId="49" applyNumberFormat="1" applyFont="1" applyBorder="1" applyAlignment="1">
      <alignment horizontal="center"/>
      <protection/>
    </xf>
    <xf numFmtId="1" fontId="5" fillId="0" borderId="18" xfId="49" applyNumberFormat="1" applyFont="1" applyBorder="1" applyAlignment="1">
      <alignment horizontal="center"/>
      <protection/>
    </xf>
    <xf numFmtId="20" fontId="4" fillId="33" borderId="19" xfId="49" applyNumberFormat="1" applyFill="1" applyBorder="1" applyProtection="1">
      <alignment/>
      <protection locked="0"/>
    </xf>
    <xf numFmtId="172" fontId="5" fillId="0" borderId="15" xfId="49" applyNumberFormat="1" applyFont="1" applyBorder="1" applyAlignment="1">
      <alignment horizontal="center"/>
      <protection/>
    </xf>
    <xf numFmtId="1" fontId="5" fillId="0" borderId="15" xfId="49" applyNumberFormat="1" applyFont="1" applyBorder="1" applyAlignment="1">
      <alignment horizontal="center"/>
      <protection/>
    </xf>
    <xf numFmtId="172" fontId="4" fillId="0" borderId="17" xfId="49" applyNumberFormat="1" applyBorder="1" applyAlignment="1">
      <alignment horizontal="center"/>
      <protection/>
    </xf>
    <xf numFmtId="172" fontId="4" fillId="0" borderId="15" xfId="49" applyNumberFormat="1" applyBorder="1" applyAlignment="1">
      <alignment horizontal="center"/>
      <protection/>
    </xf>
    <xf numFmtId="1" fontId="5" fillId="0" borderId="14" xfId="49" applyNumberFormat="1" applyFont="1" applyBorder="1" applyAlignment="1">
      <alignment horizontal="center"/>
      <protection/>
    </xf>
    <xf numFmtId="1" fontId="4" fillId="0" borderId="17" xfId="49" applyNumberFormat="1" applyBorder="1" applyAlignment="1">
      <alignment horizontal="center"/>
      <protection/>
    </xf>
    <xf numFmtId="0" fontId="4" fillId="33" borderId="15" xfId="49" applyFill="1" applyBorder="1" applyAlignment="1" applyProtection="1">
      <alignment horizontal="center"/>
      <protection locked="0"/>
    </xf>
    <xf numFmtId="0" fontId="5" fillId="0" borderId="20" xfId="49" applyFont="1" applyBorder="1">
      <alignment/>
      <protection/>
    </xf>
    <xf numFmtId="1" fontId="4" fillId="0" borderId="20" xfId="49" applyNumberFormat="1" applyBorder="1" applyAlignment="1">
      <alignment horizontal="center"/>
      <protection/>
    </xf>
    <xf numFmtId="0" fontId="4" fillId="0" borderId="0" xfId="49" applyAlignment="1" applyProtection="1">
      <alignment horizontal="center"/>
      <protection locked="0"/>
    </xf>
    <xf numFmtId="0" fontId="5" fillId="0" borderId="0" xfId="49" applyFont="1" applyAlignment="1" applyProtection="1">
      <alignment horizontal="center"/>
      <protection locked="0"/>
    </xf>
    <xf numFmtId="172" fontId="4" fillId="0" borderId="0" xfId="49" applyNumberFormat="1" applyAlignment="1" applyProtection="1">
      <alignment horizontal="center"/>
      <protection locked="0"/>
    </xf>
    <xf numFmtId="1" fontId="4" fillId="0" borderId="0" xfId="49" applyNumberFormat="1" applyAlignment="1" applyProtection="1">
      <alignment horizontal="center"/>
      <protection locked="0"/>
    </xf>
    <xf numFmtId="0" fontId="4" fillId="0" borderId="0" xfId="49" applyAlignment="1">
      <alignment horizontal="center"/>
      <protection/>
    </xf>
    <xf numFmtId="0" fontId="5" fillId="0" borderId="0" xfId="49" applyFont="1" applyAlignment="1">
      <alignment horizontal="center"/>
      <protection/>
    </xf>
    <xf numFmtId="172" fontId="4" fillId="0" borderId="0" xfId="49" applyNumberFormat="1" applyAlignment="1">
      <alignment horizontal="center"/>
      <protection/>
    </xf>
    <xf numFmtId="1" fontId="4" fillId="0" borderId="0" xfId="49" applyNumberFormat="1" applyAlignment="1">
      <alignment horizontal="center"/>
      <protection/>
    </xf>
    <xf numFmtId="0" fontId="4" fillId="0" borderId="0" xfId="57">
      <alignment/>
      <protection/>
    </xf>
    <xf numFmtId="0" fontId="4" fillId="0" borderId="0" xfId="57" applyAlignment="1">
      <alignment horizontal="center"/>
      <protection/>
    </xf>
    <xf numFmtId="0" fontId="0" fillId="0" borderId="0" xfId="0" applyBorder="1" applyAlignment="1">
      <alignment wrapText="1"/>
    </xf>
    <xf numFmtId="0" fontId="2" fillId="0" borderId="0" xfId="0" applyFont="1" applyAlignment="1">
      <alignment/>
    </xf>
    <xf numFmtId="0" fontId="8" fillId="0" borderId="21" xfId="0" applyFont="1" applyBorder="1" applyAlignment="1">
      <alignment/>
    </xf>
    <xf numFmtId="0" fontId="8" fillId="0" borderId="22" xfId="0" applyFont="1" applyBorder="1" applyAlignment="1">
      <alignment/>
    </xf>
    <xf numFmtId="0" fontId="8" fillId="0" borderId="23" xfId="0" applyFont="1" applyBorder="1" applyAlignment="1" applyProtection="1">
      <alignment/>
      <protection/>
    </xf>
    <xf numFmtId="0" fontId="8" fillId="0" borderId="23" xfId="0" applyFont="1" applyBorder="1" applyAlignment="1">
      <alignment/>
    </xf>
    <xf numFmtId="0" fontId="8" fillId="0" borderId="24" xfId="0" applyFont="1" applyBorder="1" applyAlignment="1">
      <alignment wrapText="1"/>
    </xf>
    <xf numFmtId="0" fontId="8" fillId="0" borderId="18" xfId="0" applyFont="1" applyBorder="1" applyAlignment="1">
      <alignment horizontal="right" shrinkToFit="1"/>
    </xf>
    <xf numFmtId="0" fontId="5" fillId="0" borderId="25" xfId="49" applyFont="1" applyBorder="1" applyAlignment="1">
      <alignment horizontal="center"/>
      <protection/>
    </xf>
    <xf numFmtId="0" fontId="5" fillId="0" borderId="25" xfId="49" applyFont="1" applyBorder="1">
      <alignment/>
      <protection/>
    </xf>
    <xf numFmtId="0" fontId="5" fillId="0" borderId="26" xfId="49" applyFont="1" applyBorder="1" applyAlignment="1">
      <alignment horizontal="center"/>
      <protection/>
    </xf>
    <xf numFmtId="0" fontId="5" fillId="0" borderId="26" xfId="49" applyFont="1" applyBorder="1">
      <alignment/>
      <protection/>
    </xf>
    <xf numFmtId="0" fontId="5" fillId="0" borderId="23" xfId="49" applyFont="1" applyBorder="1">
      <alignment/>
      <protection/>
    </xf>
    <xf numFmtId="0" fontId="5" fillId="0" borderId="27" xfId="49" applyFont="1" applyBorder="1">
      <alignment/>
      <protection/>
    </xf>
    <xf numFmtId="0" fontId="5" fillId="0" borderId="28" xfId="49" applyFont="1" applyBorder="1">
      <alignment/>
      <protection/>
    </xf>
    <xf numFmtId="172" fontId="5" fillId="0" borderId="26" xfId="49" applyNumberFormat="1" applyFont="1" applyBorder="1" applyAlignment="1">
      <alignment horizontal="center"/>
      <protection/>
    </xf>
    <xf numFmtId="0" fontId="5" fillId="0" borderId="29" xfId="49" applyFont="1" applyBorder="1">
      <alignment/>
      <protection/>
    </xf>
    <xf numFmtId="0" fontId="4" fillId="0" borderId="24" xfId="49" applyFont="1" applyBorder="1" applyAlignment="1">
      <alignment horizontal="left"/>
      <protection/>
    </xf>
    <xf numFmtId="0" fontId="4" fillId="0" borderId="21" xfId="49" applyFont="1" applyBorder="1" applyAlignment="1">
      <alignment horizontal="left"/>
      <protection/>
    </xf>
    <xf numFmtId="0" fontId="4" fillId="0" borderId="22" xfId="49" applyFont="1" applyBorder="1" applyAlignment="1">
      <alignment horizontal="left"/>
      <protection/>
    </xf>
    <xf numFmtId="0" fontId="5" fillId="0" borderId="29" xfId="49" applyFont="1" applyBorder="1" applyAlignment="1">
      <alignment horizontal="center"/>
      <protection/>
    </xf>
    <xf numFmtId="0" fontId="4" fillId="0" borderId="29" xfId="49" applyBorder="1" applyAlignment="1">
      <alignment horizontal="center"/>
      <protection/>
    </xf>
    <xf numFmtId="0" fontId="4" fillId="0" borderId="29" xfId="49" applyBorder="1">
      <alignment/>
      <protection/>
    </xf>
    <xf numFmtId="0" fontId="4" fillId="0" borderId="30" xfId="49" applyBorder="1">
      <alignment/>
      <protection/>
    </xf>
    <xf numFmtId="0" fontId="4" fillId="0" borderId="31" xfId="49" applyBorder="1">
      <alignment/>
      <protection/>
    </xf>
    <xf numFmtId="0" fontId="4" fillId="0" borderId="24" xfId="49" applyFont="1" applyBorder="1">
      <alignment/>
      <protection/>
    </xf>
    <xf numFmtId="0" fontId="4" fillId="0" borderId="22" xfId="49" applyFont="1" applyBorder="1">
      <alignment/>
      <protection/>
    </xf>
    <xf numFmtId="0" fontId="4" fillId="0" borderId="32" xfId="49" applyFont="1" applyBorder="1">
      <alignment/>
      <protection/>
    </xf>
    <xf numFmtId="0" fontId="4" fillId="0" borderId="33" xfId="49" applyBorder="1">
      <alignment/>
      <protection/>
    </xf>
    <xf numFmtId="0" fontId="4" fillId="0" borderId="22" xfId="49" applyFont="1" applyBorder="1">
      <alignment/>
      <protection/>
    </xf>
    <xf numFmtId="0" fontId="5" fillId="0" borderId="31" xfId="49" applyFont="1" applyBorder="1">
      <alignment/>
      <protection/>
    </xf>
    <xf numFmtId="0" fontId="0" fillId="0" borderId="0" xfId="0" applyAlignment="1" applyProtection="1">
      <alignment/>
      <protection locked="0"/>
    </xf>
    <xf numFmtId="172" fontId="4" fillId="33" borderId="34" xfId="49" applyNumberFormat="1" applyFill="1" applyBorder="1" applyProtection="1">
      <alignment/>
      <protection locked="0"/>
    </xf>
    <xf numFmtId="172" fontId="4" fillId="33" borderId="35" xfId="49" applyNumberFormat="1" applyFill="1" applyBorder="1" applyProtection="1">
      <alignment/>
      <protection locked="0"/>
    </xf>
    <xf numFmtId="172" fontId="4" fillId="33" borderId="36" xfId="49" applyNumberFormat="1" applyFill="1" applyBorder="1" applyProtection="1">
      <alignment/>
      <protection locked="0"/>
    </xf>
    <xf numFmtId="172" fontId="4" fillId="33" borderId="19" xfId="49" applyNumberFormat="1" applyFill="1" applyBorder="1" applyProtection="1">
      <alignment/>
      <protection locked="0"/>
    </xf>
    <xf numFmtId="174" fontId="4" fillId="0" borderId="19" xfId="49" applyNumberFormat="1" applyBorder="1">
      <alignment/>
      <protection/>
    </xf>
    <xf numFmtId="0" fontId="8" fillId="0" borderId="26" xfId="0" applyFont="1" applyBorder="1" applyAlignment="1">
      <alignment/>
    </xf>
    <xf numFmtId="0" fontId="0" fillId="0" borderId="0" xfId="0" applyFill="1" applyAlignment="1">
      <alignment horizontal="center"/>
    </xf>
    <xf numFmtId="0" fontId="0" fillId="0" borderId="0" xfId="0" applyAlignment="1">
      <alignment horizontal="center"/>
    </xf>
    <xf numFmtId="0" fontId="1" fillId="0" borderId="0" xfId="0" applyFont="1" applyAlignment="1">
      <alignment/>
    </xf>
    <xf numFmtId="0" fontId="1" fillId="0" borderId="37" xfId="0" applyFont="1" applyBorder="1" applyAlignment="1">
      <alignment wrapText="1"/>
    </xf>
    <xf numFmtId="0" fontId="0" fillId="33" borderId="37" xfId="0" applyFill="1" applyBorder="1" applyAlignment="1" applyProtection="1">
      <alignment horizontal="center" wrapText="1"/>
      <protection locked="0"/>
    </xf>
    <xf numFmtId="0" fontId="0" fillId="33" borderId="20" xfId="0" applyFill="1" applyBorder="1" applyAlignment="1" applyProtection="1">
      <alignment horizontal="center" wrapText="1"/>
      <protection locked="0"/>
    </xf>
    <xf numFmtId="0" fontId="0" fillId="33" borderId="10" xfId="0" applyFill="1" applyBorder="1" applyAlignment="1" applyProtection="1">
      <alignment horizontal="center" wrapText="1"/>
      <protection locked="0"/>
    </xf>
    <xf numFmtId="0" fontId="0" fillId="33" borderId="18" xfId="0" applyFill="1" applyBorder="1" applyAlignment="1" applyProtection="1">
      <alignment horizontal="center" wrapText="1"/>
      <protection locked="0"/>
    </xf>
    <xf numFmtId="0" fontId="0" fillId="33" borderId="16" xfId="0" applyFill="1" applyBorder="1" applyAlignment="1" applyProtection="1">
      <alignment horizontal="center" wrapText="1"/>
      <protection locked="0"/>
    </xf>
    <xf numFmtId="0" fontId="0" fillId="33" borderId="14" xfId="0" applyFill="1" applyBorder="1" applyAlignment="1" applyProtection="1">
      <alignment horizontal="center" wrapText="1"/>
      <protection locked="0"/>
    </xf>
    <xf numFmtId="0" fontId="0" fillId="0" borderId="10" xfId="0" applyFill="1" applyBorder="1" applyAlignment="1" applyProtection="1">
      <alignment horizontal="center" wrapText="1"/>
      <protection/>
    </xf>
    <xf numFmtId="0" fontId="0" fillId="0" borderId="38" xfId="0" applyBorder="1" applyAlignment="1" applyProtection="1">
      <alignment horizontal="center"/>
      <protection/>
    </xf>
    <xf numFmtId="0" fontId="2" fillId="0" borderId="21" xfId="0" applyFont="1" applyBorder="1" applyAlignment="1" applyProtection="1">
      <alignment/>
      <protection/>
    </xf>
    <xf numFmtId="0" fontId="3" fillId="0" borderId="39" xfId="0" applyFont="1" applyBorder="1" applyAlignment="1" applyProtection="1">
      <alignment/>
      <protection/>
    </xf>
    <xf numFmtId="0" fontId="0" fillId="0" borderId="40" xfId="0" applyBorder="1" applyAlignment="1" applyProtection="1">
      <alignment horizontal="center"/>
      <protection/>
    </xf>
    <xf numFmtId="0" fontId="0" fillId="0" borderId="26" xfId="0" applyFill="1" applyBorder="1" applyAlignment="1" applyProtection="1">
      <alignment horizontal="center" wrapText="1"/>
      <protection/>
    </xf>
    <xf numFmtId="0" fontId="0" fillId="0" borderId="18" xfId="0" applyFill="1" applyBorder="1" applyAlignment="1" applyProtection="1">
      <alignment horizontal="center" wrapText="1"/>
      <protection/>
    </xf>
    <xf numFmtId="0" fontId="5" fillId="0" borderId="21" xfId="49" applyFont="1" applyBorder="1" applyAlignment="1">
      <alignment horizontal="center"/>
      <protection/>
    </xf>
    <xf numFmtId="0" fontId="5" fillId="0" borderId="21" xfId="49" applyFont="1" applyBorder="1" applyAlignment="1">
      <alignment horizontal="left"/>
      <protection/>
    </xf>
    <xf numFmtId="0" fontId="5" fillId="0" borderId="41" xfId="49" applyFont="1" applyBorder="1" applyAlignment="1">
      <alignment horizontal="left"/>
      <protection/>
    </xf>
    <xf numFmtId="0" fontId="4" fillId="0" borderId="18" xfId="49" applyBorder="1" applyAlignment="1" applyProtection="1">
      <alignment horizontal="center"/>
      <protection locked="0"/>
    </xf>
    <xf numFmtId="0" fontId="0" fillId="0" borderId="0" xfId="58">
      <alignment/>
      <protection/>
    </xf>
    <xf numFmtId="0" fontId="0" fillId="0" borderId="0" xfId="58" applyFont="1" applyAlignment="1">
      <alignment horizontal="left"/>
      <protection/>
    </xf>
    <xf numFmtId="0" fontId="0" fillId="33" borderId="0" xfId="58" applyFill="1" applyProtection="1">
      <alignment/>
      <protection locked="0"/>
    </xf>
    <xf numFmtId="0" fontId="2" fillId="0" borderId="0" xfId="58" applyFont="1" applyProtection="1">
      <alignment/>
      <protection/>
    </xf>
    <xf numFmtId="0" fontId="0" fillId="0" borderId="0" xfId="58" applyProtection="1">
      <alignment/>
      <protection/>
    </xf>
    <xf numFmtId="0" fontId="2" fillId="0" borderId="18" xfId="58" applyFont="1" applyBorder="1" applyProtection="1">
      <alignment/>
      <protection/>
    </xf>
    <xf numFmtId="0" fontId="16" fillId="0" borderId="18" xfId="58" applyNumberFormat="1" applyFont="1" applyFill="1" applyBorder="1" applyAlignment="1" applyProtection="1">
      <alignment horizontal="left"/>
      <protection locked="0"/>
    </xf>
    <xf numFmtId="0" fontId="0" fillId="0" borderId="17" xfId="58" applyFont="1" applyBorder="1" applyAlignment="1" applyProtection="1">
      <alignment horizontal="right"/>
      <protection/>
    </xf>
    <xf numFmtId="0" fontId="16" fillId="33" borderId="17" xfId="58" applyNumberFormat="1" applyFont="1" applyFill="1" applyBorder="1" applyAlignment="1" applyProtection="1">
      <alignment horizontal="left"/>
      <protection locked="0"/>
    </xf>
    <xf numFmtId="0" fontId="0" fillId="0" borderId="20" xfId="58" applyFont="1" applyBorder="1" applyAlignment="1" applyProtection="1">
      <alignment horizontal="right"/>
      <protection/>
    </xf>
    <xf numFmtId="0" fontId="16" fillId="33" borderId="20" xfId="58" applyNumberFormat="1" applyFont="1" applyFill="1" applyBorder="1" applyAlignment="1" applyProtection="1">
      <alignment horizontal="left"/>
      <protection locked="0"/>
    </xf>
    <xf numFmtId="0" fontId="0" fillId="0" borderId="16" xfId="58" applyFont="1" applyBorder="1" applyAlignment="1" applyProtection="1">
      <alignment horizontal="right"/>
      <protection/>
    </xf>
    <xf numFmtId="0" fontId="16" fillId="33" borderId="16" xfId="58" applyNumberFormat="1" applyFont="1" applyFill="1" applyBorder="1" applyAlignment="1" applyProtection="1">
      <alignment horizontal="left"/>
      <protection locked="0"/>
    </xf>
    <xf numFmtId="0" fontId="16" fillId="33" borderId="20" xfId="58" applyNumberFormat="1" applyFont="1" applyFill="1" applyBorder="1" applyProtection="1">
      <alignment/>
      <protection locked="0"/>
    </xf>
    <xf numFmtId="0" fontId="0" fillId="0" borderId="15" xfId="58" applyFont="1" applyBorder="1" applyAlignment="1" applyProtection="1">
      <alignment horizontal="right"/>
      <protection/>
    </xf>
    <xf numFmtId="0" fontId="16" fillId="33" borderId="15" xfId="58" applyNumberFormat="1" applyFont="1" applyFill="1" applyBorder="1" applyProtection="1">
      <alignment/>
      <protection locked="0"/>
    </xf>
    <xf numFmtId="0" fontId="0" fillId="0" borderId="0" xfId="58" applyFont="1" applyBorder="1" applyProtection="1">
      <alignment/>
      <protection/>
    </xf>
    <xf numFmtId="0" fontId="16" fillId="0" borderId="0" xfId="58" applyFont="1" applyBorder="1" applyProtection="1">
      <alignment/>
      <protection/>
    </xf>
    <xf numFmtId="0" fontId="2" fillId="0" borderId="42" xfId="58" applyFont="1" applyBorder="1" applyProtection="1">
      <alignment/>
      <protection/>
    </xf>
    <xf numFmtId="0" fontId="16" fillId="0" borderId="42" xfId="58" applyFont="1" applyBorder="1" applyProtection="1">
      <alignment/>
      <protection/>
    </xf>
    <xf numFmtId="0" fontId="16" fillId="0" borderId="18" xfId="58" applyFont="1" applyFill="1" applyBorder="1" applyAlignment="1" applyProtection="1">
      <alignment horizontal="left"/>
      <protection locked="0"/>
    </xf>
    <xf numFmtId="0" fontId="16" fillId="33" borderId="17" xfId="58" applyFont="1" applyFill="1" applyBorder="1" applyAlignment="1" applyProtection="1">
      <alignment horizontal="left"/>
      <protection locked="0"/>
    </xf>
    <xf numFmtId="0" fontId="16" fillId="33" borderId="20" xfId="58" applyFont="1" applyFill="1" applyBorder="1" applyAlignment="1" applyProtection="1">
      <alignment horizontal="left"/>
      <protection locked="0"/>
    </xf>
    <xf numFmtId="0" fontId="16" fillId="33" borderId="16" xfId="58" applyFont="1" applyFill="1" applyBorder="1" applyAlignment="1" applyProtection="1">
      <alignment horizontal="left"/>
      <protection locked="0"/>
    </xf>
    <xf numFmtId="0" fontId="16" fillId="33" borderId="20" xfId="58" applyFont="1" applyFill="1" applyBorder="1" applyProtection="1">
      <alignment/>
      <protection locked="0"/>
    </xf>
    <xf numFmtId="0" fontId="16" fillId="33" borderId="15" xfId="58" applyFont="1" applyFill="1" applyBorder="1" applyProtection="1">
      <alignment/>
      <protection locked="0"/>
    </xf>
    <xf numFmtId="0" fontId="17" fillId="0" borderId="0" xfId="56" applyFont="1">
      <alignment/>
      <protection/>
    </xf>
    <xf numFmtId="0" fontId="7" fillId="0" borderId="0" xfId="56" applyFont="1">
      <alignment/>
      <protection/>
    </xf>
    <xf numFmtId="0" fontId="17" fillId="0" borderId="0" xfId="56" applyFont="1" applyBorder="1">
      <alignment/>
      <protection/>
    </xf>
    <xf numFmtId="1" fontId="0" fillId="33" borderId="37" xfId="0" applyNumberFormat="1" applyFill="1" applyBorder="1" applyAlignment="1" applyProtection="1">
      <alignment horizontal="center" wrapText="1"/>
      <protection locked="0"/>
    </xf>
    <xf numFmtId="0" fontId="0" fillId="0" borderId="22" xfId="0" applyFill="1" applyBorder="1" applyAlignment="1" applyProtection="1">
      <alignment horizontal="left"/>
      <protection locked="0"/>
    </xf>
    <xf numFmtId="0" fontId="9" fillId="0" borderId="22" xfId="49" applyFont="1" applyBorder="1" applyAlignment="1">
      <alignment horizontal="left"/>
      <protection/>
    </xf>
    <xf numFmtId="176" fontId="25" fillId="33" borderId="43" xfId="49" applyNumberFormat="1" applyFont="1" applyFill="1" applyBorder="1" applyProtection="1">
      <alignment/>
      <protection locked="0"/>
    </xf>
    <xf numFmtId="176" fontId="25" fillId="33" borderId="44" xfId="49" applyNumberFormat="1" applyFont="1" applyFill="1" applyBorder="1" applyProtection="1">
      <alignment/>
      <protection locked="0"/>
    </xf>
    <xf numFmtId="20" fontId="4" fillId="33" borderId="43" xfId="49" applyNumberFormat="1" applyFill="1" applyBorder="1" applyProtection="1">
      <alignment/>
      <protection locked="0"/>
    </xf>
    <xf numFmtId="172" fontId="4" fillId="33" borderId="43" xfId="49" applyNumberFormat="1" applyFill="1" applyBorder="1" applyProtection="1">
      <alignment/>
      <protection locked="0"/>
    </xf>
    <xf numFmtId="0" fontId="27" fillId="0" borderId="0" xfId="0" applyFont="1" applyAlignment="1" applyProtection="1">
      <alignment/>
      <protection locked="0"/>
    </xf>
    <xf numFmtId="0" fontId="28" fillId="0" borderId="0" xfId="49" applyFont="1" applyAlignment="1" applyProtection="1">
      <alignment horizontal="left"/>
      <protection locked="0"/>
    </xf>
    <xf numFmtId="177" fontId="4" fillId="0" borderId="15" xfId="49" applyNumberFormat="1" applyBorder="1" applyAlignment="1">
      <alignment horizontal="center"/>
      <protection/>
    </xf>
    <xf numFmtId="0" fontId="5" fillId="0" borderId="0" xfId="49" applyFont="1" applyProtection="1">
      <alignment/>
      <protection hidden="1"/>
    </xf>
    <xf numFmtId="0" fontId="4" fillId="0" borderId="0" xfId="49" applyProtection="1">
      <alignment/>
      <protection hidden="1"/>
    </xf>
    <xf numFmtId="174" fontId="4" fillId="0" borderId="0" xfId="49" applyNumberFormat="1" applyProtection="1">
      <alignment/>
      <protection hidden="1"/>
    </xf>
    <xf numFmtId="172" fontId="4" fillId="0" borderId="0" xfId="49" applyNumberFormat="1" applyProtection="1">
      <alignment/>
      <protection hidden="1"/>
    </xf>
    <xf numFmtId="184" fontId="4" fillId="0" borderId="14" xfId="49" applyNumberFormat="1" applyBorder="1" applyAlignment="1">
      <alignment horizontal="center"/>
      <protection/>
    </xf>
    <xf numFmtId="185" fontId="16" fillId="33" borderId="37" xfId="58" applyNumberFormat="1" applyFont="1" applyFill="1" applyBorder="1" applyAlignment="1" applyProtection="1">
      <alignment horizontal="left"/>
      <protection locked="0"/>
    </xf>
    <xf numFmtId="186" fontId="16" fillId="33" borderId="37" xfId="58" applyNumberFormat="1" applyFont="1" applyFill="1" applyBorder="1" applyAlignment="1" applyProtection="1">
      <alignment horizontal="left"/>
      <protection locked="0"/>
    </xf>
    <xf numFmtId="0" fontId="3" fillId="0" borderId="0" xfId="0" applyFont="1" applyAlignment="1">
      <alignment horizontal="left" indent="11"/>
    </xf>
    <xf numFmtId="0" fontId="0" fillId="0" borderId="0" xfId="0" applyAlignment="1" applyProtection="1">
      <alignment horizontal="right" vertical="center"/>
      <protection locked="0"/>
    </xf>
    <xf numFmtId="0" fontId="0" fillId="33" borderId="0" xfId="0" applyFill="1" applyAlignment="1" applyProtection="1">
      <alignment horizontal="right" vertical="center"/>
      <protection locked="0"/>
    </xf>
    <xf numFmtId="0" fontId="2" fillId="0" borderId="37" xfId="58" applyFont="1" applyBorder="1" applyAlignment="1" applyProtection="1">
      <alignment horizontal="right"/>
      <protection/>
    </xf>
    <xf numFmtId="0" fontId="2" fillId="0" borderId="26" xfId="58" applyFont="1" applyBorder="1" applyAlignment="1" applyProtection="1">
      <alignment horizontal="right"/>
      <protection/>
    </xf>
    <xf numFmtId="0" fontId="2" fillId="0" borderId="20" xfId="58" applyFont="1" applyBorder="1" applyAlignment="1" applyProtection="1">
      <alignment horizontal="right"/>
      <protection/>
    </xf>
    <xf numFmtId="172" fontId="4" fillId="0" borderId="18" xfId="49" applyNumberFormat="1" applyBorder="1" applyAlignment="1">
      <alignment horizontal="center"/>
      <protection/>
    </xf>
    <xf numFmtId="20" fontId="4" fillId="33" borderId="43" xfId="49" applyNumberFormat="1" applyFont="1" applyFill="1" applyBorder="1" applyProtection="1">
      <alignment/>
      <protection locked="0"/>
    </xf>
    <xf numFmtId="0" fontId="26" fillId="33" borderId="0" xfId="49" applyFont="1" applyFill="1" applyBorder="1" applyAlignment="1" applyProtection="1">
      <alignment horizontal="center"/>
      <protection locked="0"/>
    </xf>
    <xf numFmtId="0" fontId="26" fillId="33" borderId="45" xfId="49" applyFont="1" applyFill="1" applyBorder="1" applyAlignment="1" applyProtection="1">
      <alignment horizontal="center"/>
      <protection locked="0"/>
    </xf>
    <xf numFmtId="0" fontId="26" fillId="33" borderId="46" xfId="49" applyFont="1" applyFill="1" applyBorder="1" applyAlignment="1" applyProtection="1">
      <alignment horizontal="center"/>
      <protection locked="0"/>
    </xf>
    <xf numFmtId="0" fontId="26" fillId="33" borderId="47" xfId="49" applyFont="1" applyFill="1" applyBorder="1" applyAlignment="1" applyProtection="1">
      <alignment horizontal="center"/>
      <protection locked="0"/>
    </xf>
    <xf numFmtId="0" fontId="26" fillId="33" borderId="48" xfId="49" applyFont="1" applyFill="1" applyBorder="1" applyAlignment="1" applyProtection="1">
      <alignment horizontal="center"/>
      <protection locked="0"/>
    </xf>
    <xf numFmtId="0" fontId="26" fillId="33" borderId="19" xfId="49" applyFont="1" applyFill="1" applyBorder="1" applyAlignment="1" applyProtection="1">
      <alignment horizontal="center"/>
      <protection locked="0"/>
    </xf>
    <xf numFmtId="172" fontId="4" fillId="0" borderId="0" xfId="49" applyNumberFormat="1" applyFont="1" applyProtection="1">
      <alignment/>
      <protection locked="0"/>
    </xf>
    <xf numFmtId="0" fontId="32" fillId="0" borderId="0" xfId="47" applyFont="1" applyAlignment="1">
      <alignment horizontal="center" wrapText="1"/>
      <protection/>
    </xf>
    <xf numFmtId="0" fontId="4" fillId="0" borderId="0" xfId="47">
      <alignment/>
      <protection/>
    </xf>
    <xf numFmtId="0" fontId="33" fillId="0" borderId="0" xfId="47" applyFont="1" applyAlignment="1">
      <alignment wrapText="1"/>
      <protection/>
    </xf>
    <xf numFmtId="0" fontId="34" fillId="0" borderId="0" xfId="47" applyFont="1" applyAlignment="1">
      <alignment horizontal="center" wrapText="1"/>
      <protection/>
    </xf>
    <xf numFmtId="0" fontId="35" fillId="0" borderId="0" xfId="47" applyFont="1" applyAlignment="1">
      <alignment horizontal="center"/>
      <protection/>
    </xf>
    <xf numFmtId="0" fontId="36" fillId="0" borderId="0" xfId="47" applyFont="1" applyAlignment="1">
      <alignment wrapText="1"/>
      <protection/>
    </xf>
    <xf numFmtId="0" fontId="36" fillId="0" borderId="0" xfId="47" applyFont="1">
      <alignment/>
      <protection/>
    </xf>
    <xf numFmtId="0" fontId="4" fillId="0" borderId="0" xfId="47" applyFill="1">
      <alignment/>
      <protection/>
    </xf>
    <xf numFmtId="16" fontId="36" fillId="0" borderId="0" xfId="47" applyNumberFormat="1" applyFont="1" applyFill="1" applyAlignment="1">
      <alignment horizontal="justify" vertical="top" wrapText="1"/>
      <protection/>
    </xf>
    <xf numFmtId="0" fontId="35" fillId="0" borderId="0" xfId="47" applyFont="1" applyAlignment="1">
      <alignment horizontal="left" vertical="center"/>
      <protection/>
    </xf>
    <xf numFmtId="0" fontId="35" fillId="0" borderId="0" xfId="0" applyFont="1" applyAlignment="1">
      <alignment/>
    </xf>
    <xf numFmtId="0" fontId="35" fillId="0" borderId="0" xfId="0" applyFont="1" applyAlignment="1">
      <alignment vertical="top"/>
    </xf>
    <xf numFmtId="0" fontId="0" fillId="0" borderId="0" xfId="0" applyAlignment="1">
      <alignment wrapText="1"/>
    </xf>
    <xf numFmtId="0" fontId="4" fillId="33" borderId="0" xfId="47" applyFill="1" applyAlignment="1" applyProtection="1">
      <alignment horizontal="justify" vertical="top" wrapText="1"/>
      <protection locked="0"/>
    </xf>
    <xf numFmtId="0" fontId="4" fillId="33" borderId="0" xfId="47" applyFill="1" applyAlignment="1" applyProtection="1">
      <alignment wrapText="1"/>
      <protection locked="0"/>
    </xf>
    <xf numFmtId="0" fontId="0" fillId="33" borderId="0" xfId="0" applyFill="1" applyAlignment="1" applyProtection="1">
      <alignment wrapText="1"/>
      <protection locked="0"/>
    </xf>
    <xf numFmtId="0" fontId="30" fillId="0" borderId="0" xfId="0" applyFont="1" applyAlignment="1">
      <alignment horizontal="justify" vertical="center" wrapText="1"/>
    </xf>
    <xf numFmtId="0" fontId="4" fillId="0" borderId="0" xfId="47" applyFill="1" applyAlignment="1" applyProtection="1">
      <alignment horizontal="justify" vertical="top" wrapText="1"/>
      <protection/>
    </xf>
    <xf numFmtId="0" fontId="4" fillId="0" borderId="0" xfId="47" applyFill="1" applyAlignment="1" applyProtection="1">
      <alignment wrapText="1"/>
      <protection/>
    </xf>
    <xf numFmtId="0" fontId="16" fillId="33" borderId="37" xfId="58" applyNumberFormat="1" applyFont="1" applyFill="1" applyBorder="1" applyAlignment="1" applyProtection="1">
      <alignment horizontal="left" wrapText="1"/>
      <protection locked="0"/>
    </xf>
    <xf numFmtId="0" fontId="16" fillId="33" borderId="37" xfId="58" applyFont="1" applyFill="1" applyBorder="1" applyAlignment="1" applyProtection="1">
      <alignment horizontal="left" wrapText="1"/>
      <protection locked="0"/>
    </xf>
    <xf numFmtId="0" fontId="8" fillId="0" borderId="26" xfId="46" applyFont="1" applyBorder="1">
      <alignment/>
      <protection/>
    </xf>
    <xf numFmtId="0" fontId="0" fillId="0" borderId="26" xfId="46" applyFill="1" applyBorder="1" applyAlignment="1" applyProtection="1">
      <alignment horizontal="center" wrapText="1"/>
      <protection/>
    </xf>
    <xf numFmtId="0" fontId="4" fillId="0" borderId="0" xfId="57" applyAlignment="1" applyProtection="1">
      <alignment horizontal="center"/>
      <protection locked="0"/>
    </xf>
    <xf numFmtId="0" fontId="4" fillId="0" borderId="0" xfId="57" applyProtection="1">
      <alignment/>
      <protection locked="0"/>
    </xf>
    <xf numFmtId="16" fontId="36" fillId="0" borderId="0" xfId="47" applyNumberFormat="1" applyFont="1" applyAlignment="1">
      <alignment horizontal="left" vertical="center" wrapText="1"/>
      <protection/>
    </xf>
    <xf numFmtId="1" fontId="4" fillId="33" borderId="49" xfId="49" applyNumberFormat="1" applyFont="1" applyFill="1" applyBorder="1" applyProtection="1">
      <alignment/>
      <protection locked="0"/>
    </xf>
    <xf numFmtId="173" fontId="4" fillId="33" borderId="49" xfId="49" applyNumberFormat="1" applyFont="1" applyFill="1" applyBorder="1" applyProtection="1">
      <alignment/>
      <protection locked="0"/>
    </xf>
    <xf numFmtId="173" fontId="4" fillId="33" borderId="50" xfId="49" applyNumberFormat="1" applyFont="1" applyFill="1" applyBorder="1" applyProtection="1">
      <alignment/>
      <protection locked="0"/>
    </xf>
    <xf numFmtId="173" fontId="4" fillId="33" borderId="43" xfId="49" applyNumberFormat="1" applyFont="1" applyFill="1" applyBorder="1" applyProtection="1">
      <alignment/>
      <protection locked="0"/>
    </xf>
    <xf numFmtId="173" fontId="4" fillId="33" borderId="51" xfId="49" applyNumberFormat="1" applyFont="1" applyFill="1" applyBorder="1" applyProtection="1">
      <alignment/>
      <protection locked="0"/>
    </xf>
    <xf numFmtId="173" fontId="4" fillId="33" borderId="19" xfId="49" applyNumberFormat="1" applyFont="1" applyFill="1" applyBorder="1" applyProtection="1">
      <alignment/>
      <protection locked="0"/>
    </xf>
    <xf numFmtId="173" fontId="4" fillId="33" borderId="52" xfId="49" applyNumberFormat="1" applyFont="1" applyFill="1" applyBorder="1" applyProtection="1">
      <alignment/>
      <protection locked="0"/>
    </xf>
    <xf numFmtId="1" fontId="4" fillId="33" borderId="35" xfId="49" applyNumberFormat="1" applyFont="1" applyFill="1" applyBorder="1" applyProtection="1">
      <alignment/>
      <protection locked="0"/>
    </xf>
    <xf numFmtId="0" fontId="16" fillId="0" borderId="0" xfId="58" applyFont="1">
      <alignment/>
      <protection/>
    </xf>
    <xf numFmtId="0" fontId="0" fillId="0" borderId="0" xfId="58" applyFont="1" applyProtection="1">
      <alignment/>
      <protection/>
    </xf>
    <xf numFmtId="0" fontId="16" fillId="0" borderId="0" xfId="58" applyFont="1" applyProtection="1">
      <alignment/>
      <protection/>
    </xf>
    <xf numFmtId="0" fontId="0" fillId="0" borderId="0" xfId="58" applyFont="1" applyFill="1" applyBorder="1" applyAlignment="1" applyProtection="1">
      <alignment horizontal="right"/>
      <protection/>
    </xf>
    <xf numFmtId="0" fontId="16" fillId="0" borderId="0" xfId="58" applyFont="1" applyFill="1" applyBorder="1" applyProtection="1">
      <alignment/>
      <protection/>
    </xf>
    <xf numFmtId="172" fontId="4" fillId="0" borderId="17" xfId="49" applyNumberFormat="1" applyFont="1" applyBorder="1" applyAlignment="1">
      <alignment horizontal="center"/>
      <protection/>
    </xf>
    <xf numFmtId="172" fontId="4" fillId="0" borderId="15" xfId="49" applyNumberFormat="1" applyFont="1" applyBorder="1" applyAlignment="1">
      <alignment horizontal="center"/>
      <protection/>
    </xf>
    <xf numFmtId="1" fontId="4" fillId="0" borderId="15" xfId="49" applyNumberFormat="1" applyBorder="1" applyAlignment="1">
      <alignment horizontal="center"/>
      <protection/>
    </xf>
    <xf numFmtId="0" fontId="16" fillId="33" borderId="37" xfId="0" applyFont="1" applyFill="1" applyBorder="1" applyAlignment="1" applyProtection="1">
      <alignment horizontal="center" vertical="center" wrapText="1"/>
      <protection locked="0"/>
    </xf>
    <xf numFmtId="0" fontId="8" fillId="0" borderId="18" xfId="0" applyFont="1" applyBorder="1" applyAlignment="1">
      <alignment horizontal="left"/>
    </xf>
    <xf numFmtId="0" fontId="2" fillId="0" borderId="0" xfId="0" applyFont="1" applyAlignment="1">
      <alignment/>
    </xf>
    <xf numFmtId="0" fontId="0" fillId="0" borderId="0" xfId="0" applyAlignment="1">
      <alignment/>
    </xf>
    <xf numFmtId="0" fontId="0" fillId="34" borderId="37" xfId="0" applyFill="1" applyBorder="1" applyAlignment="1">
      <alignment horizontal="center"/>
    </xf>
    <xf numFmtId="0" fontId="0" fillId="0" borderId="20" xfId="0" applyBorder="1" applyAlignment="1">
      <alignment/>
    </xf>
    <xf numFmtId="0" fontId="0" fillId="0" borderId="18" xfId="0" applyBorder="1" applyAlignment="1">
      <alignment/>
    </xf>
    <xf numFmtId="0" fontId="0" fillId="0" borderId="18" xfId="0" applyFill="1" applyBorder="1" applyAlignment="1" applyProtection="1">
      <alignment horizontal="center" wrapText="1"/>
      <protection locked="0"/>
    </xf>
    <xf numFmtId="0" fontId="98" fillId="33" borderId="0" xfId="0" applyFont="1" applyFill="1" applyAlignment="1" applyProtection="1">
      <alignment wrapText="1"/>
      <protection locked="0"/>
    </xf>
    <xf numFmtId="0" fontId="0" fillId="0" borderId="0" xfId="0" applyAlignment="1" applyProtection="1">
      <alignment horizontal="right" vertical="top"/>
      <protection locked="0"/>
    </xf>
    <xf numFmtId="0" fontId="0" fillId="0" borderId="0" xfId="0" applyAlignment="1" applyProtection="1">
      <alignment horizontal="left" vertical="center"/>
      <protection locked="0"/>
    </xf>
    <xf numFmtId="0" fontId="4" fillId="0" borderId="0" xfId="42">
      <alignment/>
      <protection/>
    </xf>
    <xf numFmtId="0" fontId="6" fillId="0" borderId="0" xfId="42" applyFont="1">
      <alignment/>
      <protection/>
    </xf>
    <xf numFmtId="0" fontId="4" fillId="35" borderId="0" xfId="49" applyFill="1" applyBorder="1" applyAlignment="1">
      <alignment horizontal="center"/>
      <protection/>
    </xf>
    <xf numFmtId="172" fontId="4" fillId="35" borderId="0" xfId="49" applyNumberFormat="1" applyFill="1" applyBorder="1" applyAlignment="1">
      <alignment horizontal="center"/>
      <protection/>
    </xf>
    <xf numFmtId="1" fontId="4" fillId="35" borderId="0" xfId="49" applyNumberFormat="1" applyFill="1" applyBorder="1" applyAlignment="1">
      <alignment horizontal="center"/>
      <protection/>
    </xf>
    <xf numFmtId="0" fontId="5" fillId="35" borderId="42" xfId="49" applyFont="1" applyFill="1" applyBorder="1" applyAlignment="1">
      <alignment horizontal="center"/>
      <protection/>
    </xf>
    <xf numFmtId="172" fontId="5" fillId="35" borderId="42" xfId="49" applyNumberFormat="1" applyFont="1" applyFill="1" applyBorder="1" applyAlignment="1">
      <alignment horizontal="center"/>
      <protection/>
    </xf>
    <xf numFmtId="1" fontId="5" fillId="35" borderId="42" xfId="49" applyNumberFormat="1" applyFont="1" applyFill="1" applyBorder="1" applyAlignment="1">
      <alignment horizontal="center"/>
      <protection/>
    </xf>
    <xf numFmtId="172" fontId="4" fillId="35" borderId="0" xfId="49" applyNumberFormat="1" applyFill="1" applyBorder="1" applyAlignment="1" applyProtection="1">
      <alignment horizontal="center"/>
      <protection locked="0"/>
    </xf>
    <xf numFmtId="0" fontId="5" fillId="0" borderId="18" xfId="49" applyFont="1" applyBorder="1">
      <alignment/>
      <protection/>
    </xf>
    <xf numFmtId="0" fontId="0" fillId="0" borderId="0" xfId="58" applyFont="1" applyBorder="1" applyAlignment="1" applyProtection="1">
      <alignment horizontal="right"/>
      <protection/>
    </xf>
    <xf numFmtId="0" fontId="2" fillId="0" borderId="18" xfId="58" applyFont="1" applyBorder="1" applyAlignment="1" applyProtection="1">
      <alignment horizontal="left"/>
      <protection/>
    </xf>
    <xf numFmtId="0" fontId="2" fillId="0" borderId="15" xfId="58" applyFont="1" applyBorder="1" applyAlignment="1" applyProtection="1">
      <alignment horizontal="left"/>
      <protection/>
    </xf>
    <xf numFmtId="0" fontId="16" fillId="0" borderId="0" xfId="58" applyNumberFormat="1" applyFont="1" applyFill="1" applyBorder="1" applyAlignment="1" applyProtection="1">
      <alignment horizontal="left"/>
      <protection/>
    </xf>
    <xf numFmtId="0" fontId="0" fillId="0" borderId="0" xfId="0" applyBorder="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center" wrapText="1"/>
      <protection/>
    </xf>
    <xf numFmtId="0" fontId="4" fillId="35" borderId="21" xfId="49" applyFill="1" applyBorder="1">
      <alignment/>
      <protection/>
    </xf>
    <xf numFmtId="0" fontId="5" fillId="35" borderId="32" xfId="49" applyFont="1" applyFill="1" applyBorder="1">
      <alignment/>
      <protection/>
    </xf>
    <xf numFmtId="0" fontId="45" fillId="0" borderId="53" xfId="0" applyFont="1" applyBorder="1" applyAlignment="1">
      <alignment horizontal="right"/>
    </xf>
    <xf numFmtId="0" fontId="45" fillId="0" borderId="21" xfId="0" applyFont="1" applyBorder="1" applyAlignment="1">
      <alignment horizontal="right"/>
    </xf>
    <xf numFmtId="0" fontId="45" fillId="0" borderId="22" xfId="0" applyFont="1" applyBorder="1" applyAlignment="1">
      <alignment/>
    </xf>
    <xf numFmtId="0" fontId="45" fillId="0" borderId="21" xfId="0" applyFont="1" applyBorder="1" applyAlignment="1" applyProtection="1">
      <alignment horizontal="right"/>
      <protection/>
    </xf>
    <xf numFmtId="0" fontId="45" fillId="0" borderId="53" xfId="0" applyFont="1" applyBorder="1" applyAlignment="1" applyProtection="1">
      <alignment horizontal="right"/>
      <protection/>
    </xf>
    <xf numFmtId="0" fontId="45" fillId="0" borderId="20" xfId="0" applyFont="1" applyBorder="1" applyAlignment="1">
      <alignment horizontal="right"/>
    </xf>
    <xf numFmtId="0" fontId="45" fillId="0" borderId="16" xfId="0" applyFont="1" applyBorder="1" applyAlignment="1">
      <alignment horizontal="right"/>
    </xf>
    <xf numFmtId="0" fontId="45" fillId="0" borderId="20" xfId="0" applyFont="1" applyBorder="1" applyAlignment="1">
      <alignment horizontal="right" wrapText="1"/>
    </xf>
    <xf numFmtId="0" fontId="45" fillId="0" borderId="17" xfId="0" applyFont="1" applyBorder="1" applyAlignment="1">
      <alignment horizontal="right" wrapText="1"/>
    </xf>
    <xf numFmtId="0" fontId="45" fillId="0" borderId="53" xfId="0" applyFont="1" applyBorder="1" applyAlignment="1">
      <alignment horizontal="right" wrapText="1"/>
    </xf>
    <xf numFmtId="0" fontId="45" fillId="0" borderId="21" xfId="0" applyFont="1" applyBorder="1" applyAlignment="1">
      <alignment horizontal="right" shrinkToFit="1"/>
    </xf>
    <xf numFmtId="0" fontId="45" fillId="0" borderId="53" xfId="0" applyFont="1" applyBorder="1" applyAlignment="1">
      <alignment horizontal="right" shrinkToFit="1"/>
    </xf>
    <xf numFmtId="0" fontId="45" fillId="0" borderId="37" xfId="0" applyFont="1" applyBorder="1" applyAlignment="1">
      <alignment horizontal="right"/>
    </xf>
    <xf numFmtId="0" fontId="45" fillId="0" borderId="37" xfId="0" applyFont="1" applyBorder="1" applyAlignment="1">
      <alignment horizontal="right" wrapText="1"/>
    </xf>
    <xf numFmtId="0" fontId="45" fillId="0" borderId="20" xfId="0" applyFont="1" applyBorder="1" applyAlignment="1">
      <alignment horizontal="right"/>
    </xf>
    <xf numFmtId="0" fontId="45" fillId="0" borderId="14" xfId="0" applyFont="1" applyBorder="1" applyAlignment="1">
      <alignment horizontal="right"/>
    </xf>
    <xf numFmtId="0" fontId="45" fillId="0" borderId="20" xfId="46" applyFont="1" applyBorder="1" applyAlignment="1">
      <alignment horizontal="right"/>
      <protection/>
    </xf>
    <xf numFmtId="0" fontId="45" fillId="0" borderId="14" xfId="46" applyFont="1" applyBorder="1" applyAlignment="1">
      <alignment horizontal="right"/>
      <protection/>
    </xf>
    <xf numFmtId="0" fontId="0" fillId="0" borderId="26" xfId="58" applyFont="1" applyBorder="1" applyAlignment="1" applyProtection="1">
      <alignment horizontal="right"/>
      <protection/>
    </xf>
    <xf numFmtId="0" fontId="0" fillId="0" borderId="37" xfId="58" applyFont="1" applyBorder="1" applyAlignment="1" applyProtection="1">
      <alignment horizontal="right"/>
      <protection/>
    </xf>
    <xf numFmtId="0" fontId="99" fillId="35" borderId="42" xfId="57" applyFont="1" applyFill="1" applyBorder="1" applyAlignment="1">
      <alignment/>
      <protection/>
    </xf>
    <xf numFmtId="0" fontId="99" fillId="35" borderId="42" xfId="57" applyFont="1" applyFill="1" applyBorder="1" applyAlignment="1" applyProtection="1">
      <alignment/>
      <protection locked="0"/>
    </xf>
    <xf numFmtId="0" fontId="47" fillId="0" borderId="37" xfId="0" applyFont="1" applyBorder="1" applyAlignment="1">
      <alignment horizontal="right" vertical="top" wrapText="1"/>
    </xf>
    <xf numFmtId="0" fontId="8" fillId="0" borderId="14" xfId="46" applyFont="1" applyBorder="1" applyAlignment="1">
      <alignment horizontal="left"/>
      <protection/>
    </xf>
    <xf numFmtId="0" fontId="45" fillId="0" borderId="37" xfId="0" applyFont="1" applyBorder="1" applyAlignment="1">
      <alignment horizontal="right" wrapText="1"/>
    </xf>
    <xf numFmtId="0" fontId="47" fillId="0" borderId="22" xfId="49" applyFont="1" applyBorder="1" applyAlignment="1">
      <alignment horizontal="right" wrapText="1"/>
      <protection/>
    </xf>
    <xf numFmtId="0" fontId="8" fillId="0" borderId="22" xfId="0" applyFont="1" applyBorder="1" applyAlignment="1">
      <alignment/>
    </xf>
    <xf numFmtId="0" fontId="45" fillId="0" borderId="22" xfId="0" applyFont="1" applyBorder="1" applyAlignment="1">
      <alignment horizontal="right"/>
    </xf>
    <xf numFmtId="0" fontId="45" fillId="0" borderId="22" xfId="0" applyFont="1" applyBorder="1" applyAlignment="1">
      <alignment horizontal="right" wrapText="1"/>
    </xf>
    <xf numFmtId="0" fontId="35" fillId="0" borderId="0" xfId="0" applyFont="1" applyAlignment="1">
      <alignment wrapText="1"/>
    </xf>
    <xf numFmtId="2" fontId="0" fillId="0" borderId="37" xfId="0" applyNumberFormat="1" applyBorder="1" applyAlignment="1">
      <alignment horizontal="center"/>
    </xf>
    <xf numFmtId="0" fontId="8" fillId="0" borderId="18" xfId="0" applyFont="1" applyBorder="1" applyAlignment="1">
      <alignment horizontal="left"/>
    </xf>
    <xf numFmtId="0" fontId="45" fillId="0" borderId="10" xfId="0" applyFont="1" applyBorder="1" applyAlignment="1">
      <alignment horizontal="right" wrapText="1"/>
    </xf>
    <xf numFmtId="0" fontId="0" fillId="0" borderId="54" xfId="0" applyBorder="1" applyAlignment="1">
      <alignment horizontal="center" vertical="center"/>
    </xf>
    <xf numFmtId="0" fontId="0" fillId="0" borderId="49" xfId="0" applyBorder="1" applyAlignment="1">
      <alignment horizontal="center" vertical="center"/>
    </xf>
    <xf numFmtId="0" fontId="5" fillId="0" borderId="16" xfId="49" applyFont="1" applyBorder="1">
      <alignment/>
      <protection/>
    </xf>
    <xf numFmtId="0" fontId="4" fillId="33" borderId="16" xfId="49" applyFill="1" applyBorder="1" applyAlignment="1" applyProtection="1">
      <alignment horizontal="center"/>
      <protection locked="0"/>
    </xf>
    <xf numFmtId="0" fontId="4" fillId="0" borderId="20" xfId="49" applyBorder="1" applyAlignment="1" applyProtection="1">
      <alignment horizontal="center"/>
      <protection locked="0"/>
    </xf>
    <xf numFmtId="49" fontId="0" fillId="36" borderId="37" xfId="0" applyNumberFormat="1" applyFill="1" applyBorder="1" applyAlignment="1" applyProtection="1">
      <alignment horizontal="left" vertical="top" wrapText="1"/>
      <protection locked="0"/>
    </xf>
    <xf numFmtId="10" fontId="0" fillId="33" borderId="16" xfId="64" applyNumberFormat="1" applyFont="1" applyFill="1" applyBorder="1" applyAlignment="1" applyProtection="1">
      <alignment horizontal="center" wrapText="1"/>
      <protection locked="0"/>
    </xf>
    <xf numFmtId="0" fontId="0" fillId="0" borderId="0" xfId="0" applyFont="1" applyAlignment="1" applyProtection="1">
      <alignment/>
      <protection/>
    </xf>
    <xf numFmtId="0" fontId="0" fillId="33" borderId="20" xfId="0" applyFont="1" applyFill="1" applyBorder="1" applyAlignment="1" applyProtection="1">
      <alignment horizontal="center" wrapText="1"/>
      <protection locked="0"/>
    </xf>
    <xf numFmtId="49" fontId="0" fillId="33" borderId="14" xfId="0" applyNumberFormat="1" applyFill="1" applyBorder="1" applyAlignment="1" applyProtection="1">
      <alignment horizontal="center" wrapText="1"/>
      <protection locked="0"/>
    </xf>
    <xf numFmtId="0" fontId="100" fillId="37" borderId="55" xfId="0" applyFont="1" applyFill="1" applyBorder="1" applyAlignment="1">
      <alignment horizontal="center" vertical="center" wrapText="1"/>
    </xf>
    <xf numFmtId="0" fontId="4" fillId="0" borderId="0" xfId="44">
      <alignment/>
      <protection/>
    </xf>
    <xf numFmtId="0" fontId="49" fillId="0" borderId="56" xfId="52" applyFont="1" applyFill="1" applyBorder="1" applyAlignment="1">
      <alignment wrapText="1"/>
      <protection/>
    </xf>
    <xf numFmtId="0" fontId="50" fillId="0" borderId="56" xfId="53" applyFont="1" applyFill="1" applyBorder="1" applyAlignment="1">
      <alignment wrapText="1"/>
      <protection/>
    </xf>
    <xf numFmtId="0" fontId="0" fillId="33" borderId="15" xfId="0" applyFill="1" applyBorder="1" applyAlignment="1" applyProtection="1">
      <alignment horizontal="center" wrapText="1"/>
      <protection locked="0"/>
    </xf>
    <xf numFmtId="0" fontId="0" fillId="35" borderId="0" xfId="58" applyFill="1">
      <alignment/>
      <protection/>
    </xf>
    <xf numFmtId="0" fontId="4" fillId="0" borderId="0" xfId="43" applyAlignment="1">
      <alignment horizontal="center"/>
      <protection/>
    </xf>
    <xf numFmtId="0" fontId="4" fillId="38" borderId="0" xfId="43" applyFill="1" applyAlignment="1">
      <alignment horizontal="center"/>
      <protection/>
    </xf>
    <xf numFmtId="0" fontId="4" fillId="0" borderId="0" xfId="43" applyFill="1">
      <alignment/>
      <protection/>
    </xf>
    <xf numFmtId="0" fontId="49" fillId="0" borderId="56" xfId="54" applyFont="1" applyFill="1" applyBorder="1" applyAlignment="1">
      <alignment horizontal="right" wrapText="1"/>
      <protection/>
    </xf>
    <xf numFmtId="0" fontId="4" fillId="0" borderId="0" xfId="43">
      <alignment/>
      <protection/>
    </xf>
    <xf numFmtId="0" fontId="16" fillId="33" borderId="37" xfId="58" applyFont="1" applyFill="1" applyBorder="1" applyAlignment="1" applyProtection="1">
      <alignment horizontal="left"/>
      <protection/>
    </xf>
    <xf numFmtId="0" fontId="5" fillId="33" borderId="0" xfId="44" applyFont="1" applyFill="1" applyAlignment="1">
      <alignment horizontal="center"/>
      <protection/>
    </xf>
    <xf numFmtId="0" fontId="4" fillId="0" borderId="0" xfId="44" applyAlignment="1">
      <alignment horizontal="center"/>
      <protection/>
    </xf>
    <xf numFmtId="0" fontId="50" fillId="0" borderId="0" xfId="50" applyFont="1" applyFill="1" applyBorder="1" applyAlignment="1">
      <alignment horizontal="center"/>
      <protection/>
    </xf>
    <xf numFmtId="0" fontId="8" fillId="0" borderId="23" xfId="0" applyFont="1" applyBorder="1" applyAlignment="1" applyProtection="1">
      <alignment horizontal="right" wrapText="1"/>
      <protection/>
    </xf>
    <xf numFmtId="0" fontId="101" fillId="35" borderId="0" xfId="58" applyFont="1" applyFill="1" applyProtection="1">
      <alignment/>
      <protection locked="0"/>
    </xf>
    <xf numFmtId="173" fontId="4" fillId="0" borderId="15" xfId="49" applyNumberFormat="1" applyBorder="1" applyAlignment="1">
      <alignment horizontal="center"/>
      <protection/>
    </xf>
    <xf numFmtId="178" fontId="4" fillId="0" borderId="15" xfId="49" applyNumberFormat="1" applyBorder="1" applyAlignment="1">
      <alignment horizontal="center"/>
      <protection/>
    </xf>
    <xf numFmtId="178" fontId="4" fillId="0" borderId="20" xfId="49" applyNumberFormat="1" applyBorder="1" applyAlignment="1">
      <alignment horizontal="center"/>
      <protection/>
    </xf>
    <xf numFmtId="173" fontId="4" fillId="0" borderId="20" xfId="49" applyNumberFormat="1" applyBorder="1" applyAlignment="1">
      <alignment horizontal="center"/>
      <protection/>
    </xf>
    <xf numFmtId="0" fontId="0" fillId="0" borderId="57" xfId="0" applyBorder="1" applyAlignment="1">
      <alignment/>
    </xf>
    <xf numFmtId="0" fontId="50" fillId="39" borderId="57" xfId="52" applyFont="1" applyFill="1" applyBorder="1" applyAlignment="1">
      <alignment horizontal="center"/>
      <protection/>
    </xf>
    <xf numFmtId="1" fontId="50" fillId="39" borderId="57" xfId="52" applyNumberFormat="1" applyFont="1" applyFill="1" applyBorder="1" applyAlignment="1">
      <alignment horizontal="center"/>
      <protection/>
    </xf>
    <xf numFmtId="0" fontId="50" fillId="0" borderId="57" xfId="52" applyFont="1" applyFill="1" applyBorder="1" applyAlignment="1">
      <alignment horizontal="center"/>
      <protection/>
    </xf>
    <xf numFmtId="1" fontId="50" fillId="0" borderId="57" xfId="52" applyNumberFormat="1" applyFont="1" applyFill="1" applyBorder="1" applyAlignment="1">
      <alignment horizontal="center"/>
      <protection/>
    </xf>
    <xf numFmtId="0" fontId="50" fillId="0" borderId="57" xfId="52" applyFont="1" applyFill="1" applyBorder="1" applyAlignment="1">
      <alignment horizontal="right" wrapText="1"/>
      <protection/>
    </xf>
    <xf numFmtId="0" fontId="50" fillId="0" borderId="57" xfId="52" applyFont="1" applyFill="1" applyBorder="1" applyAlignment="1">
      <alignment wrapText="1"/>
      <protection/>
    </xf>
    <xf numFmtId="1" fontId="50" fillId="0" borderId="57" xfId="52" applyNumberFormat="1" applyFont="1" applyFill="1" applyBorder="1" applyAlignment="1">
      <alignment horizontal="right" wrapText="1"/>
      <protection/>
    </xf>
    <xf numFmtId="1" fontId="0" fillId="0" borderId="57" xfId="0" applyNumberFormat="1" applyBorder="1" applyAlignment="1">
      <alignment/>
    </xf>
    <xf numFmtId="0" fontId="4" fillId="40" borderId="0" xfId="48" applyFill="1" applyAlignment="1" applyProtection="1">
      <alignment horizontal="center" vertical="center"/>
      <protection locked="0"/>
    </xf>
    <xf numFmtId="0" fontId="4" fillId="40" borderId="0" xfId="48" applyFill="1">
      <alignment/>
      <protection/>
    </xf>
    <xf numFmtId="0" fontId="4" fillId="0" borderId="0" xfId="48" applyFill="1">
      <alignment/>
      <protection/>
    </xf>
    <xf numFmtId="0" fontId="4" fillId="0" borderId="0" xfId="48">
      <alignment/>
      <protection/>
    </xf>
    <xf numFmtId="49" fontId="4" fillId="0" borderId="0" xfId="48" applyNumberFormat="1">
      <alignment/>
      <protection/>
    </xf>
    <xf numFmtId="1" fontId="4" fillId="0" borderId="0" xfId="48" applyNumberFormat="1">
      <alignment/>
      <protection/>
    </xf>
    <xf numFmtId="0" fontId="50" fillId="39" borderId="57" xfId="60" applyFont="1" applyFill="1" applyBorder="1" applyAlignment="1">
      <alignment horizontal="center"/>
      <protection/>
    </xf>
    <xf numFmtId="0" fontId="50" fillId="0" borderId="56" xfId="51" applyFont="1" applyFill="1" applyBorder="1" applyAlignment="1">
      <alignment wrapText="1"/>
      <protection/>
    </xf>
    <xf numFmtId="0" fontId="50" fillId="0" borderId="57" xfId="51" applyFont="1" applyFill="1" applyBorder="1" applyAlignment="1">
      <alignment horizontal="center"/>
      <protection/>
    </xf>
    <xf numFmtId="188" fontId="4" fillId="0" borderId="0" xfId="48" applyNumberFormat="1">
      <alignment/>
      <protection/>
    </xf>
    <xf numFmtId="2" fontId="4" fillId="0" borderId="18" xfId="49" applyNumberFormat="1" applyBorder="1" applyAlignment="1">
      <alignment horizontal="center"/>
      <protection/>
    </xf>
    <xf numFmtId="2" fontId="4" fillId="0" borderId="17" xfId="49" applyNumberFormat="1" applyBorder="1" applyAlignment="1">
      <alignment horizontal="center"/>
      <protection/>
    </xf>
    <xf numFmtId="2" fontId="4" fillId="0" borderId="15" xfId="49" applyNumberFormat="1" applyBorder="1" applyAlignment="1">
      <alignment horizontal="center"/>
      <protection/>
    </xf>
    <xf numFmtId="2" fontId="4" fillId="0" borderId="20" xfId="49" applyNumberFormat="1" applyBorder="1" applyAlignment="1">
      <alignment horizontal="center"/>
      <protection/>
    </xf>
    <xf numFmtId="2" fontId="4" fillId="0" borderId="16" xfId="49" applyNumberFormat="1" applyBorder="1" applyAlignment="1">
      <alignment horizontal="center"/>
      <protection/>
    </xf>
    <xf numFmtId="0" fontId="102" fillId="41" borderId="55" xfId="0" applyFont="1" applyFill="1" applyBorder="1" applyAlignment="1">
      <alignment horizontal="right" vertical="center" wrapText="1"/>
    </xf>
    <xf numFmtId="0" fontId="102" fillId="41" borderId="55" xfId="0" applyFont="1" applyFill="1" applyBorder="1" applyAlignment="1">
      <alignment vertical="center" wrapText="1"/>
    </xf>
    <xf numFmtId="0" fontId="50" fillId="0" borderId="56" xfId="55" applyFont="1" applyFill="1" applyBorder="1" applyAlignment="1">
      <alignment wrapText="1"/>
      <protection/>
    </xf>
    <xf numFmtId="0" fontId="50" fillId="0" borderId="56" xfId="55" applyFont="1" applyFill="1" applyBorder="1" applyAlignment="1">
      <alignment horizontal="right" wrapText="1"/>
      <protection/>
    </xf>
    <xf numFmtId="0" fontId="56" fillId="0" borderId="0" xfId="47" applyFont="1" applyAlignment="1">
      <alignment wrapText="1"/>
      <protection/>
    </xf>
    <xf numFmtId="0" fontId="56" fillId="0" borderId="0" xfId="47" applyFont="1" applyAlignment="1">
      <alignment vertical="top" wrapText="1"/>
      <protection/>
    </xf>
    <xf numFmtId="0" fontId="56" fillId="0" borderId="0" xfId="47" applyFont="1" applyAlignment="1">
      <alignment/>
      <protection/>
    </xf>
    <xf numFmtId="0" fontId="56" fillId="0" borderId="0" xfId="47" applyFont="1" applyAlignment="1">
      <alignment horizontal="center"/>
      <protection/>
    </xf>
    <xf numFmtId="0" fontId="36" fillId="0" borderId="0" xfId="47" applyFont="1" applyAlignment="1">
      <alignment/>
      <protection/>
    </xf>
    <xf numFmtId="0" fontId="56" fillId="0" borderId="0" xfId="47" applyFont="1" applyAlignment="1">
      <alignment vertical="center" wrapText="1"/>
      <protection/>
    </xf>
    <xf numFmtId="0" fontId="4" fillId="0" borderId="0" xfId="47" applyFont="1" applyAlignment="1">
      <alignment/>
      <protection/>
    </xf>
    <xf numFmtId="0" fontId="4" fillId="33" borderId="0" xfId="47" applyFont="1" applyFill="1" applyAlignment="1" applyProtection="1">
      <alignment horizontal="justify" vertical="top" wrapText="1"/>
      <protection locked="0"/>
    </xf>
    <xf numFmtId="0" fontId="4" fillId="33" borderId="0" xfId="47" applyFont="1" applyFill="1" applyAlignment="1" applyProtection="1">
      <alignment wrapText="1"/>
      <protection locked="0"/>
    </xf>
    <xf numFmtId="0" fontId="0" fillId="33" borderId="0" xfId="0" applyFont="1" applyFill="1" applyAlignment="1" applyProtection="1">
      <alignment wrapText="1"/>
      <protection locked="0"/>
    </xf>
    <xf numFmtId="0" fontId="0" fillId="33" borderId="0" xfId="0" applyFont="1" applyFill="1" applyAlignment="1" applyProtection="1">
      <alignment vertical="top" wrapText="1"/>
      <protection locked="0"/>
    </xf>
    <xf numFmtId="0" fontId="0" fillId="0" borderId="0" xfId="0" applyFont="1" applyAlignment="1" applyProtection="1">
      <alignment/>
      <protection locked="0"/>
    </xf>
    <xf numFmtId="0" fontId="57" fillId="0" borderId="58" xfId="57" applyFont="1" applyBorder="1" applyAlignment="1" applyProtection="1">
      <alignment horizontal="center" wrapText="1"/>
      <protection/>
    </xf>
    <xf numFmtId="0" fontId="57" fillId="0" borderId="59" xfId="57" applyFont="1" applyBorder="1" applyAlignment="1" applyProtection="1">
      <alignment horizontal="center" wrapText="1"/>
      <protection/>
    </xf>
    <xf numFmtId="0" fontId="57" fillId="0" borderId="60" xfId="57" applyFont="1" applyBorder="1" applyAlignment="1" applyProtection="1">
      <alignment horizontal="center" wrapText="1"/>
      <protection/>
    </xf>
    <xf numFmtId="0" fontId="4" fillId="0" borderId="17" xfId="0" applyFont="1" applyBorder="1" applyAlignment="1" applyProtection="1">
      <alignment horizontal="center"/>
      <protection/>
    </xf>
    <xf numFmtId="0" fontId="4" fillId="0" borderId="17" xfId="0" applyFont="1" applyBorder="1" applyAlignment="1" applyProtection="1">
      <alignment horizontal="left"/>
      <protection/>
    </xf>
    <xf numFmtId="188" fontId="4" fillId="0" borderId="61" xfId="57" applyNumberFormat="1" applyFont="1" applyFill="1" applyBorder="1" applyAlignment="1" applyProtection="1">
      <alignment horizontal="center" wrapText="1"/>
      <protection locked="0"/>
    </xf>
    <xf numFmtId="188" fontId="4" fillId="0" borderId="62" xfId="57" applyNumberFormat="1" applyFont="1" applyFill="1" applyBorder="1" applyAlignment="1" applyProtection="1">
      <alignment horizontal="center" wrapText="1"/>
      <protection locked="0"/>
    </xf>
    <xf numFmtId="0" fontId="4" fillId="0" borderId="20" xfId="0" applyFont="1" applyBorder="1" applyAlignment="1" applyProtection="1">
      <alignment horizontal="center"/>
      <protection/>
    </xf>
    <xf numFmtId="0" fontId="4" fillId="0" borderId="20" xfId="0" applyFont="1" applyBorder="1" applyAlignment="1" applyProtection="1">
      <alignment horizontal="left"/>
      <protection/>
    </xf>
    <xf numFmtId="0" fontId="4" fillId="0" borderId="63" xfId="0" applyFont="1" applyBorder="1" applyAlignment="1" applyProtection="1">
      <alignment horizontal="center"/>
      <protection/>
    </xf>
    <xf numFmtId="0" fontId="4" fillId="0" borderId="16" xfId="0" applyFont="1" applyBorder="1" applyAlignment="1" applyProtection="1">
      <alignment horizontal="left"/>
      <protection/>
    </xf>
    <xf numFmtId="0" fontId="4" fillId="0" borderId="53" xfId="0" applyFont="1" applyBorder="1" applyAlignment="1" applyProtection="1">
      <alignment horizontal="center"/>
      <protection/>
    </xf>
    <xf numFmtId="0" fontId="4" fillId="0" borderId="21" xfId="0" applyFont="1" applyBorder="1" applyAlignment="1" applyProtection="1">
      <alignment horizontal="center"/>
      <protection/>
    </xf>
    <xf numFmtId="0" fontId="4" fillId="0" borderId="10" xfId="49" applyFont="1" applyBorder="1" applyAlignment="1" applyProtection="1">
      <alignment horizontal="left"/>
      <protection/>
    </xf>
    <xf numFmtId="0" fontId="4" fillId="0" borderId="15" xfId="0" applyFont="1" applyBorder="1" applyAlignment="1" applyProtection="1">
      <alignment horizontal="center"/>
      <protection/>
    </xf>
    <xf numFmtId="0" fontId="4" fillId="0" borderId="15" xfId="0" applyFont="1" applyBorder="1" applyAlignment="1" applyProtection="1">
      <alignment horizontal="left"/>
      <protection/>
    </xf>
    <xf numFmtId="0" fontId="4" fillId="0" borderId="64" xfId="57" applyFont="1" applyBorder="1" applyAlignment="1" applyProtection="1">
      <alignment horizontal="center"/>
      <protection locked="0"/>
    </xf>
    <xf numFmtId="0" fontId="4" fillId="0" borderId="35" xfId="57" applyFont="1" applyBorder="1" applyAlignment="1" applyProtection="1">
      <alignment horizontal="center"/>
      <protection locked="0"/>
    </xf>
    <xf numFmtId="0" fontId="4" fillId="0" borderId="62" xfId="57" applyFont="1" applyBorder="1" applyAlignment="1" applyProtection="1">
      <alignment horizontal="center"/>
      <protection locked="0"/>
    </xf>
    <xf numFmtId="0" fontId="4" fillId="0" borderId="65" xfId="57" applyFont="1" applyBorder="1" applyAlignment="1" applyProtection="1">
      <alignment horizontal="center"/>
      <protection locked="0"/>
    </xf>
    <xf numFmtId="0" fontId="4" fillId="0" borderId="49" xfId="57" applyFont="1" applyBorder="1" applyAlignment="1" applyProtection="1">
      <alignment horizontal="center"/>
      <protection locked="0"/>
    </xf>
    <xf numFmtId="0" fontId="4" fillId="0" borderId="66" xfId="57" applyFont="1" applyBorder="1" applyAlignment="1" applyProtection="1">
      <alignment horizontal="center"/>
      <protection locked="0"/>
    </xf>
    <xf numFmtId="0" fontId="4" fillId="0" borderId="47" xfId="57" applyFont="1" applyBorder="1" applyAlignment="1" applyProtection="1">
      <alignment horizontal="center"/>
      <protection locked="0"/>
    </xf>
    <xf numFmtId="0" fontId="4" fillId="0" borderId="50" xfId="57" applyFont="1" applyBorder="1" applyAlignment="1" applyProtection="1">
      <alignment horizontal="center"/>
      <protection locked="0"/>
    </xf>
    <xf numFmtId="0" fontId="4" fillId="0" borderId="67" xfId="57" applyFont="1" applyBorder="1" applyAlignment="1" applyProtection="1">
      <alignment horizontal="center"/>
      <protection locked="0"/>
    </xf>
    <xf numFmtId="0" fontId="4" fillId="0" borderId="68" xfId="57" applyFont="1" applyBorder="1" applyAlignment="1" applyProtection="1">
      <alignment horizontal="center"/>
      <protection locked="0"/>
    </xf>
    <xf numFmtId="0" fontId="4" fillId="0" borderId="19" xfId="57" applyFont="1" applyBorder="1" applyAlignment="1" applyProtection="1">
      <alignment horizontal="center"/>
      <protection locked="0"/>
    </xf>
    <xf numFmtId="0" fontId="4" fillId="0" borderId="52" xfId="57" applyFont="1" applyBorder="1" applyAlignment="1" applyProtection="1">
      <alignment horizontal="center"/>
      <protection locked="0"/>
    </xf>
    <xf numFmtId="172" fontId="4" fillId="0" borderId="61" xfId="57" applyNumberFormat="1" applyFont="1" applyFill="1" applyBorder="1" applyAlignment="1" applyProtection="1">
      <alignment horizontal="center" wrapText="1"/>
      <protection locked="0"/>
    </xf>
    <xf numFmtId="172" fontId="4" fillId="0" borderId="62" xfId="57" applyNumberFormat="1" applyFont="1" applyFill="1" applyBorder="1" applyAlignment="1" applyProtection="1">
      <alignment horizontal="center" wrapText="1"/>
      <protection locked="0"/>
    </xf>
    <xf numFmtId="172" fontId="4" fillId="0" borderId="21" xfId="57" applyNumberFormat="1" applyFont="1" applyFill="1" applyBorder="1" applyAlignment="1" applyProtection="1">
      <alignment horizontal="center" wrapText="1"/>
      <protection locked="0"/>
    </xf>
    <xf numFmtId="172" fontId="4" fillId="0" borderId="69" xfId="57" applyNumberFormat="1" applyFont="1" applyFill="1" applyBorder="1" applyAlignment="1" applyProtection="1">
      <alignment horizontal="center" wrapText="1"/>
      <protection locked="0"/>
    </xf>
    <xf numFmtId="172" fontId="4" fillId="0" borderId="41" xfId="57" applyNumberFormat="1" applyFont="1" applyFill="1" applyBorder="1" applyAlignment="1" applyProtection="1">
      <alignment horizontal="center" wrapText="1"/>
      <protection locked="0"/>
    </xf>
    <xf numFmtId="172" fontId="4" fillId="0" borderId="52" xfId="57" applyNumberFormat="1" applyFont="1" applyFill="1" applyBorder="1" applyAlignment="1" applyProtection="1">
      <alignment horizontal="center" wrapText="1"/>
      <protection locked="0"/>
    </xf>
    <xf numFmtId="176" fontId="25" fillId="33" borderId="23" xfId="49" applyNumberFormat="1" applyFont="1" applyFill="1" applyBorder="1" applyAlignment="1" applyProtection="1">
      <alignment horizontal="center"/>
      <protection locked="0"/>
    </xf>
    <xf numFmtId="176" fontId="25" fillId="33" borderId="43" xfId="49" applyNumberFormat="1" applyFont="1" applyFill="1" applyBorder="1" applyAlignment="1" applyProtection="1">
      <alignment horizontal="center"/>
      <protection locked="0"/>
    </xf>
    <xf numFmtId="176" fontId="25" fillId="33" borderId="32" xfId="49" applyNumberFormat="1" applyFont="1" applyFill="1" applyBorder="1" applyAlignment="1" applyProtection="1">
      <alignment horizontal="center"/>
      <protection locked="0"/>
    </xf>
    <xf numFmtId="176" fontId="25" fillId="33" borderId="44" xfId="49" applyNumberFormat="1" applyFont="1" applyFill="1" applyBorder="1" applyAlignment="1" applyProtection="1">
      <alignment horizontal="center"/>
      <protection locked="0"/>
    </xf>
    <xf numFmtId="20" fontId="4" fillId="33" borderId="34" xfId="49" applyNumberFormat="1" applyFill="1" applyBorder="1" applyAlignment="1" applyProtection="1">
      <alignment horizontal="center"/>
      <protection locked="0"/>
    </xf>
    <xf numFmtId="20" fontId="4" fillId="33" borderId="43" xfId="49" applyNumberFormat="1" applyFill="1" applyBorder="1" applyAlignment="1" applyProtection="1">
      <alignment horizontal="center"/>
      <protection locked="0"/>
    </xf>
    <xf numFmtId="20" fontId="4" fillId="33" borderId="36" xfId="49" applyNumberFormat="1" applyFill="1" applyBorder="1" applyAlignment="1" applyProtection="1">
      <alignment horizontal="center"/>
      <protection locked="0"/>
    </xf>
    <xf numFmtId="20" fontId="4" fillId="33" borderId="19" xfId="49" applyNumberFormat="1" applyFill="1" applyBorder="1" applyAlignment="1" applyProtection="1">
      <alignment horizontal="center"/>
      <protection locked="0"/>
    </xf>
    <xf numFmtId="172" fontId="4" fillId="33" borderId="34" xfId="49" applyNumberFormat="1" applyFill="1" applyBorder="1" applyAlignment="1" applyProtection="1">
      <alignment horizontal="center"/>
      <protection locked="0"/>
    </xf>
    <xf numFmtId="172" fontId="4" fillId="33" borderId="35" xfId="49" applyNumberFormat="1" applyFill="1" applyBorder="1" applyAlignment="1" applyProtection="1">
      <alignment horizontal="center"/>
      <protection locked="0"/>
    </xf>
    <xf numFmtId="172" fontId="4" fillId="33" borderId="36" xfId="49" applyNumberFormat="1" applyFont="1" applyFill="1" applyBorder="1" applyAlignment="1" applyProtection="1">
      <alignment horizontal="center"/>
      <protection locked="0"/>
    </xf>
    <xf numFmtId="1" fontId="4" fillId="33" borderId="19" xfId="49" applyNumberFormat="1" applyFont="1" applyFill="1" applyBorder="1" applyAlignment="1" applyProtection="1">
      <alignment horizontal="center"/>
      <protection locked="0"/>
    </xf>
    <xf numFmtId="172" fontId="4" fillId="33" borderId="19" xfId="49" applyNumberFormat="1" applyFont="1" applyFill="1" applyBorder="1" applyAlignment="1" applyProtection="1">
      <alignment horizontal="center"/>
      <protection locked="0"/>
    </xf>
    <xf numFmtId="172" fontId="4" fillId="33" borderId="34" xfId="49" applyNumberFormat="1" applyFont="1" applyFill="1" applyBorder="1" applyAlignment="1" applyProtection="1">
      <alignment horizontal="center"/>
      <protection locked="0"/>
    </xf>
    <xf numFmtId="172" fontId="4" fillId="33" borderId="35" xfId="49" applyNumberFormat="1" applyFont="1" applyFill="1" applyBorder="1" applyAlignment="1" applyProtection="1">
      <alignment horizontal="center"/>
      <protection locked="0"/>
    </xf>
    <xf numFmtId="172" fontId="4" fillId="33" borderId="43" xfId="49" applyNumberFormat="1" applyFont="1" applyFill="1" applyBorder="1" applyAlignment="1" applyProtection="1">
      <alignment horizontal="center"/>
      <protection locked="0"/>
    </xf>
    <xf numFmtId="1" fontId="4" fillId="33" borderId="49" xfId="49" applyNumberFormat="1" applyFont="1" applyFill="1" applyBorder="1" applyAlignment="1" applyProtection="1">
      <alignment horizontal="center"/>
      <protection locked="0"/>
    </xf>
    <xf numFmtId="172" fontId="4" fillId="33" borderId="49" xfId="49" applyNumberFormat="1" applyFont="1" applyFill="1" applyBorder="1" applyAlignment="1" applyProtection="1">
      <alignment horizontal="center"/>
      <protection locked="0"/>
    </xf>
    <xf numFmtId="1" fontId="4" fillId="33" borderId="50" xfId="49" applyNumberFormat="1" applyFont="1" applyFill="1" applyBorder="1" applyAlignment="1" applyProtection="1">
      <alignment horizontal="center"/>
      <protection locked="0"/>
    </xf>
    <xf numFmtId="172" fontId="4" fillId="33" borderId="50" xfId="49" applyNumberFormat="1" applyFont="1" applyFill="1" applyBorder="1" applyAlignment="1" applyProtection="1">
      <alignment horizontal="center"/>
      <protection locked="0"/>
    </xf>
    <xf numFmtId="172" fontId="4" fillId="33" borderId="70" xfId="49" applyNumberFormat="1" applyFont="1" applyFill="1" applyBorder="1" applyAlignment="1" applyProtection="1">
      <alignment horizontal="center"/>
      <protection locked="0"/>
    </xf>
    <xf numFmtId="1" fontId="4" fillId="33" borderId="71" xfId="49" applyNumberFormat="1" applyFont="1" applyFill="1" applyBorder="1" applyAlignment="1" applyProtection="1">
      <alignment horizontal="center"/>
      <protection locked="0"/>
    </xf>
    <xf numFmtId="1" fontId="51" fillId="33" borderId="19" xfId="49" applyNumberFormat="1" applyFont="1" applyFill="1" applyBorder="1" applyAlignment="1" applyProtection="1">
      <alignment horizontal="center"/>
      <protection locked="0"/>
    </xf>
    <xf numFmtId="1" fontId="4" fillId="33" borderId="35" xfId="49" applyNumberFormat="1" applyFont="1" applyFill="1" applyBorder="1" applyAlignment="1" applyProtection="1">
      <alignment horizontal="center"/>
      <protection locked="0"/>
    </xf>
    <xf numFmtId="1" fontId="51" fillId="33" borderId="49" xfId="49" applyNumberFormat="1" applyFont="1" applyFill="1" applyBorder="1" applyAlignment="1" applyProtection="1">
      <alignment horizontal="center"/>
      <protection locked="0"/>
    </xf>
    <xf numFmtId="2" fontId="4" fillId="33" borderId="49" xfId="49" applyNumberFormat="1" applyFont="1" applyFill="1" applyBorder="1" applyAlignment="1" applyProtection="1">
      <alignment horizontal="center"/>
      <protection locked="0"/>
    </xf>
    <xf numFmtId="172" fontId="51" fillId="33" borderId="43" xfId="49" applyNumberFormat="1" applyFont="1" applyFill="1" applyBorder="1" applyAlignment="1" applyProtection="1">
      <alignment horizontal="center"/>
      <protection locked="0"/>
    </xf>
    <xf numFmtId="2" fontId="51" fillId="33" borderId="43" xfId="49" applyNumberFormat="1" applyFont="1" applyFill="1" applyBorder="1" applyAlignment="1" applyProtection="1">
      <alignment horizontal="center"/>
      <protection locked="0"/>
    </xf>
    <xf numFmtId="2" fontId="51" fillId="33" borderId="19" xfId="49" applyNumberFormat="1" applyFont="1" applyFill="1" applyBorder="1" applyAlignment="1" applyProtection="1">
      <alignment horizontal="center"/>
      <protection locked="0"/>
    </xf>
    <xf numFmtId="1" fontId="51" fillId="33" borderId="50" xfId="49" applyNumberFormat="1" applyFont="1" applyFill="1" applyBorder="1" applyAlignment="1" applyProtection="1">
      <alignment horizontal="center"/>
      <protection locked="0"/>
    </xf>
    <xf numFmtId="172" fontId="51" fillId="33" borderId="49" xfId="49" applyNumberFormat="1" applyFont="1" applyFill="1" applyBorder="1" applyAlignment="1" applyProtection="1">
      <alignment horizontal="center"/>
      <protection locked="0"/>
    </xf>
    <xf numFmtId="2" fontId="4" fillId="33" borderId="19" xfId="49" applyNumberFormat="1" applyFont="1" applyFill="1" applyBorder="1" applyAlignment="1" applyProtection="1">
      <alignment horizontal="center"/>
      <protection locked="0"/>
    </xf>
    <xf numFmtId="172" fontId="51" fillId="33" borderId="19" xfId="49" applyNumberFormat="1" applyFont="1" applyFill="1" applyBorder="1" applyAlignment="1" applyProtection="1">
      <alignment horizontal="center"/>
      <protection locked="0"/>
    </xf>
    <xf numFmtId="174" fontId="4" fillId="0" borderId="19" xfId="49" applyNumberFormat="1" applyBorder="1" applyAlignment="1">
      <alignment horizontal="center"/>
      <protection/>
    </xf>
    <xf numFmtId="49" fontId="16" fillId="33" borderId="26" xfId="58" applyNumberFormat="1" applyFont="1" applyFill="1" applyBorder="1" applyAlignment="1" applyProtection="1">
      <alignment horizontal="left"/>
      <protection locked="0"/>
    </xf>
    <xf numFmtId="1" fontId="16" fillId="33" borderId="26" xfId="58" applyNumberFormat="1" applyFont="1" applyFill="1" applyBorder="1" applyAlignment="1" applyProtection="1">
      <alignment horizontal="left"/>
      <protection locked="0"/>
    </xf>
    <xf numFmtId="0" fontId="16" fillId="33" borderId="20" xfId="59" applyFont="1" applyFill="1" applyBorder="1" applyAlignment="1" applyProtection="1">
      <alignment horizontal="left"/>
      <protection locked="0"/>
    </xf>
    <xf numFmtId="0" fontId="16" fillId="33" borderId="20" xfId="59" applyNumberFormat="1" applyFont="1" applyFill="1" applyBorder="1" applyAlignment="1" applyProtection="1">
      <alignment horizontal="left"/>
      <protection locked="0"/>
    </xf>
    <xf numFmtId="0" fontId="16" fillId="33" borderId="15" xfId="59" applyNumberFormat="1" applyFont="1" applyFill="1" applyBorder="1" applyAlignment="1" applyProtection="1">
      <alignment horizontal="left"/>
      <protection locked="0"/>
    </xf>
    <xf numFmtId="0" fontId="16" fillId="42" borderId="18" xfId="59" applyFont="1" applyFill="1" applyBorder="1" applyAlignment="1" applyProtection="1">
      <alignment horizontal="left" wrapText="1"/>
      <protection locked="0"/>
    </xf>
    <xf numFmtId="0" fontId="16" fillId="42" borderId="15" xfId="59" applyFont="1" applyFill="1" applyBorder="1" applyAlignment="1" applyProtection="1">
      <alignment horizontal="left"/>
      <protection locked="0"/>
    </xf>
    <xf numFmtId="14" fontId="0" fillId="33" borderId="0" xfId="0" applyNumberFormat="1" applyFill="1" applyAlignment="1" applyProtection="1">
      <alignment horizontal="right" vertical="center"/>
      <protection locked="0"/>
    </xf>
    <xf numFmtId="0" fontId="0" fillId="0" borderId="0" xfId="0" applyAlignment="1" applyProtection="1">
      <alignment horizontal="center" wrapText="1"/>
      <protection locked="0"/>
    </xf>
    <xf numFmtId="0" fontId="0" fillId="0" borderId="0" xfId="0" applyAlignment="1" applyProtection="1">
      <alignment/>
      <protection locked="0"/>
    </xf>
    <xf numFmtId="0" fontId="1" fillId="0" borderId="0" xfId="0" applyFont="1" applyAlignment="1" applyProtection="1">
      <alignment horizontal="center"/>
      <protection locked="0"/>
    </xf>
    <xf numFmtId="0" fontId="0" fillId="0" borderId="0" xfId="0" applyAlignment="1" applyProtection="1">
      <alignment horizontal="left" wrapText="1"/>
      <protection locked="0"/>
    </xf>
    <xf numFmtId="0" fontId="0" fillId="0" borderId="0" xfId="0" applyAlignment="1" applyProtection="1">
      <alignment wrapText="1"/>
      <protection locked="0"/>
    </xf>
    <xf numFmtId="49" fontId="5" fillId="42" borderId="16" xfId="48" applyNumberFormat="1" applyFont="1" applyFill="1" applyBorder="1" applyAlignment="1">
      <alignment horizontal="center" vertical="center" wrapText="1"/>
      <protection/>
    </xf>
    <xf numFmtId="0" fontId="5" fillId="42" borderId="16" xfId="48" applyFont="1" applyFill="1" applyBorder="1" applyAlignment="1">
      <alignment horizontal="center" vertical="center" wrapText="1"/>
      <protection/>
    </xf>
    <xf numFmtId="1" fontId="5" fillId="42" borderId="16" xfId="48" applyNumberFormat="1" applyFont="1" applyFill="1" applyBorder="1" applyAlignment="1">
      <alignment horizontal="center" vertical="center" wrapText="1"/>
      <protection/>
    </xf>
    <xf numFmtId="49" fontId="5" fillId="0" borderId="15" xfId="48" applyNumberFormat="1" applyFont="1" applyFill="1" applyBorder="1" applyAlignment="1">
      <alignment horizontal="center" vertical="center" wrapText="1"/>
      <protection/>
    </xf>
    <xf numFmtId="0" fontId="5" fillId="0" borderId="15" xfId="48" applyFont="1" applyFill="1" applyBorder="1" applyAlignment="1">
      <alignment horizontal="center" vertical="center" wrapText="1"/>
      <protection/>
    </xf>
    <xf numFmtId="1" fontId="5" fillId="0" borderId="15" xfId="48" applyNumberFormat="1" applyFont="1" applyFill="1" applyBorder="1" applyAlignment="1">
      <alignment horizontal="center" vertical="center" wrapText="1"/>
      <protection/>
    </xf>
    <xf numFmtId="192" fontId="0" fillId="0" borderId="18" xfId="80" applyNumberFormat="1" applyFont="1" applyBorder="1" applyAlignment="1">
      <alignment/>
    </xf>
    <xf numFmtId="192" fontId="0" fillId="0" borderId="20" xfId="80" applyNumberFormat="1" applyFont="1" applyBorder="1" applyAlignment="1">
      <alignment/>
    </xf>
    <xf numFmtId="171" fontId="0" fillId="0" borderId="18" xfId="80" applyNumberFormat="1" applyFont="1" applyBorder="1" applyAlignment="1">
      <alignment horizontal="right"/>
    </xf>
    <xf numFmtId="171" fontId="0" fillId="0" borderId="20" xfId="80" applyNumberFormat="1" applyFont="1" applyBorder="1" applyAlignment="1">
      <alignment horizontal="right"/>
    </xf>
    <xf numFmtId="43" fontId="0" fillId="0" borderId="0" xfId="0" applyNumberFormat="1" applyAlignment="1">
      <alignment/>
    </xf>
    <xf numFmtId="0" fontId="103" fillId="0" borderId="54" xfId="0" applyFont="1" applyFill="1" applyBorder="1" applyAlignment="1">
      <alignment horizontal="center"/>
    </xf>
    <xf numFmtId="0" fontId="103" fillId="0" borderId="49" xfId="0" applyFont="1" applyFill="1" applyBorder="1" applyAlignment="1">
      <alignment horizontal="center"/>
    </xf>
    <xf numFmtId="0" fontId="0" fillId="0" borderId="53" xfId="0" applyBorder="1" applyAlignment="1">
      <alignment horizontal="center" wrapText="1"/>
    </xf>
    <xf numFmtId="0" fontId="0" fillId="0" borderId="65" xfId="0" applyBorder="1" applyAlignment="1">
      <alignment horizontal="center" wrapText="1"/>
    </xf>
    <xf numFmtId="0" fontId="38" fillId="0" borderId="53" xfId="0" applyFont="1" applyBorder="1" applyAlignment="1">
      <alignment wrapText="1"/>
    </xf>
    <xf numFmtId="0" fontId="38" fillId="0" borderId="65" xfId="0" applyFont="1" applyBorder="1" applyAlignment="1">
      <alignment wrapText="1"/>
    </xf>
    <xf numFmtId="0" fontId="0" fillId="0" borderId="53" xfId="0" applyBorder="1" applyAlignment="1">
      <alignment wrapText="1"/>
    </xf>
    <xf numFmtId="0" fontId="0" fillId="0" borderId="65" xfId="0" applyFont="1" applyBorder="1" applyAlignment="1">
      <alignment wrapText="1"/>
    </xf>
    <xf numFmtId="0" fontId="0" fillId="0" borderId="53" xfId="0" applyFont="1" applyBorder="1" applyAlignment="1">
      <alignment wrapText="1"/>
    </xf>
    <xf numFmtId="0" fontId="57" fillId="0" borderId="39" xfId="57" applyFont="1" applyBorder="1" applyAlignment="1" applyProtection="1">
      <alignment horizontal="left" vertical="center"/>
      <protection/>
    </xf>
    <xf numFmtId="0" fontId="57" fillId="0" borderId="72" xfId="57" applyFont="1" applyBorder="1" applyAlignment="1" applyProtection="1">
      <alignment horizontal="left" vertical="center"/>
      <protection/>
    </xf>
    <xf numFmtId="0" fontId="57" fillId="0" borderId="40" xfId="57" applyFont="1" applyBorder="1" applyAlignment="1" applyProtection="1">
      <alignment horizontal="left" vertical="center"/>
      <protection/>
    </xf>
    <xf numFmtId="0" fontId="4" fillId="0" borderId="42" xfId="57" applyBorder="1" applyAlignment="1">
      <alignment horizontal="center"/>
      <protection/>
    </xf>
    <xf numFmtId="0" fontId="4" fillId="0" borderId="26" xfId="49" applyBorder="1" applyAlignment="1">
      <alignment horizontal="center" vertical="center"/>
      <protection/>
    </xf>
    <xf numFmtId="0" fontId="0" fillId="0" borderId="14" xfId="0" applyBorder="1" applyAlignment="1">
      <alignment horizontal="center" vertical="center"/>
    </xf>
    <xf numFmtId="0" fontId="0" fillId="0" borderId="10" xfId="0" applyBorder="1" applyAlignment="1">
      <alignment horizontal="center" vertical="center"/>
    </xf>
    <xf numFmtId="1" fontId="5" fillId="0" borderId="26" xfId="49" applyNumberFormat="1" applyFont="1" applyBorder="1" applyAlignment="1">
      <alignment horizontal="center" wrapText="1"/>
      <protection/>
    </xf>
    <xf numFmtId="1" fontId="5" fillId="0" borderId="11" xfId="49" applyNumberFormat="1" applyFont="1" applyBorder="1" applyAlignment="1">
      <alignment horizontal="center" wrapText="1"/>
      <protection/>
    </xf>
    <xf numFmtId="0" fontId="4" fillId="0" borderId="0" xfId="49" applyAlignment="1">
      <alignment horizontal="left" wrapText="1"/>
      <protection/>
    </xf>
    <xf numFmtId="0" fontId="0" fillId="0" borderId="0" xfId="0" applyAlignment="1">
      <alignment wrapText="1"/>
    </xf>
    <xf numFmtId="0" fontId="4" fillId="0" borderId="16" xfId="49" applyBorder="1" applyAlignment="1">
      <alignment horizontal="center" vertical="center"/>
      <protection/>
    </xf>
    <xf numFmtId="0" fontId="4" fillId="0" borderId="10" xfId="49" applyBorder="1" applyAlignment="1">
      <alignment horizontal="center" vertical="center"/>
      <protection/>
    </xf>
    <xf numFmtId="0" fontId="4" fillId="0" borderId="14" xfId="49" applyBorder="1" applyAlignment="1">
      <alignment horizontal="center" vertical="center"/>
      <protection/>
    </xf>
    <xf numFmtId="0" fontId="38" fillId="0" borderId="0" xfId="0" applyFont="1" applyAlignment="1">
      <alignment wrapText="1"/>
    </xf>
    <xf numFmtId="0" fontId="0" fillId="33" borderId="0" xfId="0" applyFill="1" applyAlignment="1" applyProtection="1">
      <alignment horizontal="left" wrapText="1"/>
      <protection locked="0"/>
    </xf>
    <xf numFmtId="0" fontId="30" fillId="0" borderId="0" xfId="0" applyFont="1" applyAlignment="1">
      <alignment horizontal="justify" vertical="center" wrapText="1"/>
    </xf>
    <xf numFmtId="0" fontId="0" fillId="43" borderId="0" xfId="0" applyFill="1" applyAlignment="1" applyProtection="1">
      <alignment horizontal="left" wrapText="1"/>
      <protection/>
    </xf>
    <xf numFmtId="0" fontId="35" fillId="0" borderId="0" xfId="0" applyFont="1" applyAlignment="1" applyProtection="1">
      <alignment horizontal="left"/>
      <protection locked="0"/>
    </xf>
    <xf numFmtId="49" fontId="5" fillId="0" borderId="26" xfId="48" applyNumberFormat="1" applyFont="1" applyBorder="1" applyAlignment="1">
      <alignment horizontal="center" wrapText="1"/>
      <protection/>
    </xf>
    <xf numFmtId="0" fontId="4" fillId="0" borderId="26" xfId="45" applyBorder="1" applyAlignment="1">
      <alignment horizontal="center" wrapText="1"/>
      <protection/>
    </xf>
    <xf numFmtId="0" fontId="0" fillId="34" borderId="26" xfId="0" applyFill="1" applyBorder="1" applyAlignment="1">
      <alignment horizontal="center" vertical="center"/>
    </xf>
    <xf numFmtId="0" fontId="0" fillId="34" borderId="10" xfId="0" applyFill="1" applyBorder="1" applyAlignment="1">
      <alignment horizontal="center" vertical="center"/>
    </xf>
    <xf numFmtId="0" fontId="0" fillId="34" borderId="37" xfId="0" applyFill="1" applyBorder="1" applyAlignment="1">
      <alignment horizontal="center"/>
    </xf>
  </cellXfs>
  <cellStyles count="7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Hyperlink" xfId="35"/>
    <cellStyle name="Izhod" xfId="36"/>
    <cellStyle name="Naslov" xfId="37"/>
    <cellStyle name="Naslov 1" xfId="38"/>
    <cellStyle name="Naslov 2" xfId="39"/>
    <cellStyle name="Naslov 3" xfId="40"/>
    <cellStyle name="Naslov 4" xfId="41"/>
    <cellStyle name="Navadno 2" xfId="42"/>
    <cellStyle name="Navadno 3" xfId="43"/>
    <cellStyle name="Navadno 3 2" xfId="44"/>
    <cellStyle name="Navadno 4" xfId="45"/>
    <cellStyle name="Navadno_12_MONCN_2004" xfId="46"/>
    <cellStyle name="Navadno_6_MON_2004" xfId="47"/>
    <cellStyle name="Navadno_6_MON_2004 2" xfId="48"/>
    <cellStyle name="Navadno_Formula_cn" xfId="49"/>
    <cellStyle name="Navadno_Izvajalci_JS" xfId="50"/>
    <cellStyle name="Navadno_KČN" xfId="51"/>
    <cellStyle name="Navadno_KČN_1" xfId="52"/>
    <cellStyle name="Navadno_KČN_3" xfId="53"/>
    <cellStyle name="Navadno_List1" xfId="54"/>
    <cellStyle name="Navadno_List3" xfId="55"/>
    <cellStyle name="Navadno_MON_1_Novi" xfId="56"/>
    <cellStyle name="Navadno_MONITORING" xfId="57"/>
    <cellStyle name="Navadno_monitoring_čn" xfId="58"/>
    <cellStyle name="Navadno_monitoring_čn 2" xfId="59"/>
    <cellStyle name="Navadno_Parametri" xfId="60"/>
    <cellStyle name="Nevtralno" xfId="61"/>
    <cellStyle name="Normal_Izvajalci_JS" xfId="62"/>
    <cellStyle name="Followed Hyperlink" xfId="63"/>
    <cellStyle name="Percent" xfId="64"/>
    <cellStyle name="Opomba" xfId="65"/>
    <cellStyle name="Opozorilo" xfId="66"/>
    <cellStyle name="Pojasnjevalno besedilo" xfId="67"/>
    <cellStyle name="Poudarek1" xfId="68"/>
    <cellStyle name="Poudarek2" xfId="69"/>
    <cellStyle name="Poudarek3" xfId="70"/>
    <cellStyle name="Poudarek4" xfId="71"/>
    <cellStyle name="Poudarek5" xfId="72"/>
    <cellStyle name="Poudarek6" xfId="73"/>
    <cellStyle name="Povezana celica" xfId="74"/>
    <cellStyle name="Preveri celico" xfId="75"/>
    <cellStyle name="Računanje" xfId="76"/>
    <cellStyle name="Slabo" xfId="77"/>
    <cellStyle name="Currency" xfId="78"/>
    <cellStyle name="Currency [0]" xfId="79"/>
    <cellStyle name="Comma" xfId="80"/>
    <cellStyle name="Comma [0]" xfId="81"/>
    <cellStyle name="Vnos" xfId="82"/>
    <cellStyle name="Vsota" xfId="83"/>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name val="Cambria"/>
        <color auto="1"/>
      </font>
      <fill>
        <patternFill>
          <bgColor rgb="FFFF0000"/>
        </patternFill>
      </fill>
    </dxf>
    <dxf>
      <font>
        <color auto="1"/>
      </font>
      <fill>
        <patternFill>
          <bgColor rgb="FFFF0000"/>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41</xdr:row>
      <xdr:rowOff>47625</xdr:rowOff>
    </xdr:from>
    <xdr:to>
      <xdr:col>9</xdr:col>
      <xdr:colOff>600075</xdr:colOff>
      <xdr:row>42</xdr:row>
      <xdr:rowOff>161925</xdr:rowOff>
    </xdr:to>
    <xdr:pic>
      <xdr:nvPicPr>
        <xdr:cNvPr id="1" name="IzvajalecJavneSluzbe"/>
        <xdr:cNvPicPr preferRelativeResize="1">
          <a:picLocks noChangeAspect="1"/>
        </xdr:cNvPicPr>
      </xdr:nvPicPr>
      <xdr:blipFill>
        <a:blip r:embed="rId1"/>
        <a:stretch>
          <a:fillRect/>
        </a:stretch>
      </xdr:blipFill>
      <xdr:spPr>
        <a:xfrm>
          <a:off x="8829675" y="8896350"/>
          <a:ext cx="4600575" cy="314325"/>
        </a:xfrm>
        <a:prstGeom prst="rect">
          <a:avLst/>
        </a:prstGeom>
        <a:solidFill>
          <a:srgbClr val="FFFFFF"/>
        </a:solidFill>
        <a:ln w="1" cmpd="sng">
          <a:noFill/>
        </a:ln>
      </xdr:spPr>
    </xdr:pic>
    <xdr:clientData fPrintsWithSheet="0"/>
  </xdr:twoCellAnchor>
  <xdr:twoCellAnchor editAs="oneCell">
    <xdr:from>
      <xdr:col>4</xdr:col>
      <xdr:colOff>400050</xdr:colOff>
      <xdr:row>39</xdr:row>
      <xdr:rowOff>133350</xdr:rowOff>
    </xdr:from>
    <xdr:to>
      <xdr:col>8</xdr:col>
      <xdr:colOff>381000</xdr:colOff>
      <xdr:row>40</xdr:row>
      <xdr:rowOff>133350</xdr:rowOff>
    </xdr:to>
    <xdr:pic>
      <xdr:nvPicPr>
        <xdr:cNvPr id="2" name="Label1"/>
        <xdr:cNvPicPr preferRelativeResize="1">
          <a:picLocks noChangeAspect="1"/>
        </xdr:cNvPicPr>
      </xdr:nvPicPr>
      <xdr:blipFill>
        <a:blip r:embed="rId2"/>
        <a:stretch>
          <a:fillRect/>
        </a:stretch>
      </xdr:blipFill>
      <xdr:spPr>
        <a:xfrm>
          <a:off x="9753600" y="8601075"/>
          <a:ext cx="2762250" cy="190500"/>
        </a:xfrm>
        <a:prstGeom prst="rect">
          <a:avLst/>
        </a:prstGeom>
        <a:solidFill>
          <a:srgbClr val="FFFFFF"/>
        </a:solid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29</xdr:row>
      <xdr:rowOff>19050</xdr:rowOff>
    </xdr:from>
    <xdr:to>
      <xdr:col>1</xdr:col>
      <xdr:colOff>5229225</xdr:colOff>
      <xdr:row>29</xdr:row>
      <xdr:rowOff>257175</xdr:rowOff>
    </xdr:to>
    <xdr:pic>
      <xdr:nvPicPr>
        <xdr:cNvPr id="1" name="ComboBox1"/>
        <xdr:cNvPicPr preferRelativeResize="1">
          <a:picLocks noChangeAspect="1"/>
        </xdr:cNvPicPr>
      </xdr:nvPicPr>
      <xdr:blipFill>
        <a:blip r:embed="rId1"/>
        <a:stretch>
          <a:fillRect/>
        </a:stretch>
      </xdr:blipFill>
      <xdr:spPr>
        <a:xfrm>
          <a:off x="2895600" y="6191250"/>
          <a:ext cx="5200650" cy="238125"/>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142875</xdr:rowOff>
    </xdr:from>
    <xdr:to>
      <xdr:col>4</xdr:col>
      <xdr:colOff>1304925</xdr:colOff>
      <xdr:row>0</xdr:row>
      <xdr:rowOff>419100</xdr:rowOff>
    </xdr:to>
    <xdr:pic>
      <xdr:nvPicPr>
        <xdr:cNvPr id="1" name="ComboBox1"/>
        <xdr:cNvPicPr preferRelativeResize="1">
          <a:picLocks noChangeAspect="1"/>
        </xdr:cNvPicPr>
      </xdr:nvPicPr>
      <xdr:blipFill>
        <a:blip r:embed="rId1"/>
        <a:stretch>
          <a:fillRect/>
        </a:stretch>
      </xdr:blipFill>
      <xdr:spPr>
        <a:xfrm>
          <a:off x="171450" y="142875"/>
          <a:ext cx="5829300" cy="276225"/>
        </a:xfrm>
        <a:prstGeom prst="rect">
          <a:avLst/>
        </a:prstGeom>
        <a:solidFill>
          <a:srgbClr val="FFFFFF"/>
        </a:solidFill>
        <a:ln w="1"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85725</xdr:colOff>
      <xdr:row>1</xdr:row>
      <xdr:rowOff>38100</xdr:rowOff>
    </xdr:from>
    <xdr:to>
      <xdr:col>20</xdr:col>
      <xdr:colOff>838200</xdr:colOff>
      <xdr:row>2</xdr:row>
      <xdr:rowOff>152400</xdr:rowOff>
    </xdr:to>
    <xdr:pic>
      <xdr:nvPicPr>
        <xdr:cNvPr id="1" name="ComboBox1"/>
        <xdr:cNvPicPr preferRelativeResize="1">
          <a:picLocks noChangeAspect="1"/>
        </xdr:cNvPicPr>
      </xdr:nvPicPr>
      <xdr:blipFill>
        <a:blip r:embed="rId1"/>
        <a:stretch>
          <a:fillRect/>
        </a:stretch>
      </xdr:blipFill>
      <xdr:spPr>
        <a:xfrm>
          <a:off x="10744200" y="666750"/>
          <a:ext cx="4400550" cy="285750"/>
        </a:xfrm>
        <a:prstGeom prst="rect">
          <a:avLst/>
        </a:prstGeom>
        <a:solidFill>
          <a:srgbClr val="FFFFFF"/>
        </a:solidFill>
        <a:ln w="1"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5</xdr:row>
      <xdr:rowOff>66675</xdr:rowOff>
    </xdr:from>
    <xdr:to>
      <xdr:col>1</xdr:col>
      <xdr:colOff>0</xdr:colOff>
      <xdr:row>53</xdr:row>
      <xdr:rowOff>47625</xdr:rowOff>
    </xdr:to>
    <xdr:grpSp>
      <xdr:nvGrpSpPr>
        <xdr:cNvPr id="1" name="Group 43"/>
        <xdr:cNvGrpSpPr>
          <a:grpSpLocks/>
        </xdr:cNvGrpSpPr>
      </xdr:nvGrpSpPr>
      <xdr:grpSpPr>
        <a:xfrm>
          <a:off x="276225" y="1000125"/>
          <a:ext cx="6534150" cy="7753350"/>
          <a:chOff x="2869" y="1740"/>
          <a:chExt cx="7337" cy="11470"/>
        </a:xfrm>
        <a:solidFill>
          <a:srgbClr val="FFFFFF"/>
        </a:solidFill>
      </xdr:grpSpPr>
      <xdr:sp>
        <xdr:nvSpPr>
          <xdr:cNvPr id="2" name="AutoShape 63"/>
          <xdr:cNvSpPr>
            <a:spLocks/>
          </xdr:cNvSpPr>
        </xdr:nvSpPr>
        <xdr:spPr>
          <a:xfrm>
            <a:off x="5641" y="1740"/>
            <a:ext cx="495" cy="556"/>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3" name="_s1034"/>
          <xdr:cNvSpPr>
            <a:spLocks/>
          </xdr:cNvSpPr>
        </xdr:nvSpPr>
        <xdr:spPr>
          <a:xfrm>
            <a:off x="4665" y="2529"/>
            <a:ext cx="2441" cy="324"/>
          </a:xfrm>
          <a:prstGeom prst="roundRect">
            <a:avLst/>
          </a:prstGeom>
          <a:solidFill>
            <a:srgbClr val="FFFF99"/>
          </a:solidFill>
          <a:ln w="9525" cmpd="sng">
            <a:solidFill>
              <a:srgbClr val="000000"/>
            </a:solidFill>
            <a:headEnd type="none"/>
            <a:tailEnd type="none"/>
          </a:ln>
        </xdr:spPr>
        <xdr:txBody>
          <a:bodyPr vertOverflow="clip" wrap="square" lIns="30527" tIns="15263" rIns="30527" bIns="15263"/>
          <a:p>
            <a:pPr algn="l">
              <a:defRPr/>
            </a:pPr>
            <a:r>
              <a:rPr lang="en-US" cap="none" sz="800" b="1" i="0" u="none" baseline="0">
                <a:solidFill>
                  <a:srgbClr val="000000"/>
                </a:solidFill>
              </a:rPr>
              <a:t>vhodno črpališče</a:t>
            </a:r>
            <a:r>
              <a:rPr lang="en-US" cap="none" sz="1000" b="0" i="0" u="none" baseline="0">
                <a:solidFill>
                  <a:srgbClr val="000000"/>
                </a:solidFill>
                <a:latin typeface="Arial CE"/>
                <a:ea typeface="Arial CE"/>
                <a:cs typeface="Arial CE"/>
              </a:rPr>
              <a:t>
</a:t>
            </a:r>
            <a:r>
              <a:rPr lang="en-US" cap="none" sz="1100" b="0" i="0" u="none" baseline="0">
                <a:solidFill>
                  <a:srgbClr val="000000"/>
                </a:solidFill>
              </a:rPr>
              <a:t> </a:t>
            </a:r>
          </a:p>
        </xdr:txBody>
      </xdr:sp>
      <xdr:sp>
        <xdr:nvSpPr>
          <xdr:cNvPr id="4" name="AutoShape 61"/>
          <xdr:cNvSpPr>
            <a:spLocks/>
          </xdr:cNvSpPr>
        </xdr:nvSpPr>
        <xdr:spPr>
          <a:xfrm>
            <a:off x="4566" y="12054"/>
            <a:ext cx="2245" cy="1156"/>
          </a:xfrm>
          <a:prstGeom prst="wedgeEllipseCallout">
            <a:avLst>
              <a:gd name="adj1" fmla="val -23023"/>
              <a:gd name="adj2" fmla="val -43967"/>
            </a:avLst>
          </a:prstGeom>
          <a:solidFill>
            <a:srgbClr val="FFCCCC"/>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bazen za odvečno blato</a:t>
            </a:r>
          </a:p>
        </xdr:txBody>
      </xdr:sp>
      <xdr:sp>
        <xdr:nvSpPr>
          <xdr:cNvPr id="5" name="_s1087"/>
          <xdr:cNvSpPr>
            <a:spLocks/>
          </xdr:cNvSpPr>
        </xdr:nvSpPr>
        <xdr:spPr>
          <a:xfrm>
            <a:off x="4505" y="6460"/>
            <a:ext cx="2599" cy="720"/>
          </a:xfrm>
          <a:prstGeom prst="roundRect">
            <a:avLst/>
          </a:prstGeom>
          <a:solidFill>
            <a:srgbClr val="CCFFFF"/>
          </a:solidFill>
          <a:ln w="9525" cmpd="sng">
            <a:solidFill>
              <a:srgbClr val="000000"/>
            </a:solidFill>
            <a:headEnd type="none"/>
            <a:tailEnd type="none"/>
          </a:ln>
        </xdr:spPr>
        <xdr:txBody>
          <a:bodyPr vertOverflow="clip" wrap="square" lIns="30527" tIns="15263" rIns="30527" bIns="15263"/>
          <a:p>
            <a:pPr algn="l">
              <a:defRPr/>
            </a:pPr>
            <a:r>
              <a:rPr lang="en-US" cap="none" sz="800" b="0" i="0" u="none" baseline="0">
                <a:solidFill>
                  <a:srgbClr val="000000"/>
                </a:solidFill>
              </a:rPr>
              <a:t> </a:t>
            </a:r>
            <a:r>
              <a:rPr lang="en-US" cap="none" sz="1000" b="0" i="0" u="none" baseline="0">
                <a:solidFill>
                  <a:srgbClr val="000000"/>
                </a:solidFill>
                <a:latin typeface="Arial CE"/>
                <a:ea typeface="Arial CE"/>
                <a:cs typeface="Arial CE"/>
              </a:rPr>
              <a:t>
</a:t>
            </a:r>
            <a:r>
              <a:rPr lang="en-US" cap="none" sz="1100" b="1" i="0" u="none" baseline="0">
                <a:solidFill>
                  <a:srgbClr val="000000"/>
                </a:solidFill>
              </a:rPr>
              <a:t>denitrifikacijski bazen</a:t>
            </a:r>
          </a:p>
        </xdr:txBody>
      </xdr:sp>
      <xdr:sp>
        <xdr:nvSpPr>
          <xdr:cNvPr id="6" name="_s1149"/>
          <xdr:cNvSpPr>
            <a:spLocks/>
          </xdr:cNvSpPr>
        </xdr:nvSpPr>
        <xdr:spPr>
          <a:xfrm>
            <a:off x="4114" y="3853"/>
            <a:ext cx="3784" cy="691"/>
          </a:xfrm>
          <a:prstGeom prst="roundRect">
            <a:avLst/>
          </a:prstGeom>
          <a:solidFill>
            <a:srgbClr val="CCFFCC"/>
          </a:solidFill>
          <a:ln w="9525" cmpd="sng">
            <a:solidFill>
              <a:srgbClr val="000000"/>
            </a:solidFill>
            <a:headEnd type="none"/>
            <a:tailEnd type="none"/>
          </a:ln>
        </xdr:spPr>
        <xdr:txBody>
          <a:bodyPr vertOverflow="clip" wrap="square" lIns="33183" tIns="16591" rIns="33183" bIns="16591"/>
          <a:p>
            <a:pPr algn="l">
              <a:defRPr/>
            </a:pPr>
            <a:r>
              <a:rPr lang="en-US" cap="none" sz="1100" b="1" i="0" u="none" baseline="0">
                <a:solidFill>
                  <a:srgbClr val="000000"/>
                </a:solidFill>
              </a:rPr>
              <a:t>mehanska stopnja:</a:t>
            </a:r>
            <a:r>
              <a:rPr lang="en-US" cap="none" sz="1000" b="0" i="0" u="none" baseline="0">
                <a:solidFill>
                  <a:srgbClr val="000000"/>
                </a:solidFill>
                <a:latin typeface="Arial CE"/>
                <a:ea typeface="Arial CE"/>
                <a:cs typeface="Arial CE"/>
              </a:rPr>
              <a:t>
</a:t>
            </a:r>
            <a:r>
              <a:rPr lang="en-US" cap="none" sz="1100" b="1" i="0" u="none" baseline="0">
                <a:solidFill>
                  <a:srgbClr val="000000"/>
                </a:solidFill>
              </a:rPr>
              <a:t>fine grablje, odstranjevanje peska</a:t>
            </a:r>
          </a:p>
        </xdr:txBody>
      </xdr:sp>
      <xdr:sp>
        <xdr:nvSpPr>
          <xdr:cNvPr id="7" name="AutoShape 58"/>
          <xdr:cNvSpPr>
            <a:spLocks/>
          </xdr:cNvSpPr>
        </xdr:nvSpPr>
        <xdr:spPr>
          <a:xfrm>
            <a:off x="5641" y="3211"/>
            <a:ext cx="495" cy="556"/>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8" name="_s1034"/>
          <xdr:cNvSpPr>
            <a:spLocks/>
          </xdr:cNvSpPr>
        </xdr:nvSpPr>
        <xdr:spPr>
          <a:xfrm>
            <a:off x="7631" y="3205"/>
            <a:ext cx="2418" cy="324"/>
          </a:xfrm>
          <a:prstGeom prst="roundRect">
            <a:avLst/>
          </a:prstGeom>
          <a:solidFill>
            <a:srgbClr val="FFFF99"/>
          </a:solidFill>
          <a:ln w="9525" cmpd="sng">
            <a:solidFill>
              <a:srgbClr val="000000"/>
            </a:solidFill>
            <a:headEnd type="none"/>
            <a:tailEnd type="none"/>
          </a:ln>
        </xdr:spPr>
        <xdr:txBody>
          <a:bodyPr vertOverflow="clip" wrap="square" lIns="30527" tIns="15263" rIns="30527" bIns="15263"/>
          <a:p>
            <a:pPr algn="l">
              <a:defRPr/>
            </a:pPr>
            <a:r>
              <a:rPr lang="en-US" cap="none" sz="800" b="1" i="0" u="none" baseline="0">
                <a:solidFill>
                  <a:srgbClr val="000000"/>
                </a:solidFill>
              </a:rPr>
              <a:t>izravnalni bazen</a:t>
            </a:r>
            <a:r>
              <a:rPr lang="en-US" cap="none" sz="1000" b="0" i="0" u="none" baseline="0">
                <a:solidFill>
                  <a:srgbClr val="000000"/>
                </a:solidFill>
                <a:latin typeface="Arial CE"/>
                <a:ea typeface="Arial CE"/>
                <a:cs typeface="Arial CE"/>
              </a:rPr>
              <a:t>
</a:t>
            </a:r>
            <a:r>
              <a:rPr lang="en-US" cap="none" sz="1100" b="0" i="0" u="none" baseline="0">
                <a:solidFill>
                  <a:srgbClr val="000000"/>
                </a:solidFill>
              </a:rPr>
              <a:t> </a:t>
            </a:r>
          </a:p>
        </xdr:txBody>
      </xdr:sp>
      <xdr:sp>
        <xdr:nvSpPr>
          <xdr:cNvPr id="9" name="AutoShape 56"/>
          <xdr:cNvSpPr>
            <a:spLocks/>
          </xdr:cNvSpPr>
        </xdr:nvSpPr>
        <xdr:spPr>
          <a:xfrm>
            <a:off x="5019" y="5319"/>
            <a:ext cx="1796" cy="424"/>
          </a:xfrm>
          <a:prstGeom prst="roundRect">
            <a:avLst/>
          </a:prstGeom>
          <a:solidFill>
            <a:srgbClr val="CCFFCC"/>
          </a:solidFill>
          <a:ln w="9525" cmpd="sng">
            <a:solidFill>
              <a:srgbClr val="000000"/>
            </a:solidFill>
            <a:headEnd type="none"/>
            <a:tailEnd type="none"/>
          </a:ln>
        </xdr:spPr>
        <xdr:txBody>
          <a:bodyPr vertOverflow="clip" wrap="square" lIns="60673" tIns="30337" rIns="60673" bIns="30337"/>
          <a:p>
            <a:pPr algn="l">
              <a:defRPr/>
            </a:pPr>
            <a:r>
              <a:rPr lang="en-US" cap="none" sz="1100" b="1" i="0" u="none" baseline="0">
                <a:solidFill>
                  <a:srgbClr val="000000"/>
                </a:solidFill>
              </a:rPr>
              <a:t>lovilec olja</a:t>
            </a:r>
          </a:p>
        </xdr:txBody>
      </xdr:sp>
      <xdr:sp>
        <xdr:nvSpPr>
          <xdr:cNvPr id="10" name="AutoShape 55"/>
          <xdr:cNvSpPr>
            <a:spLocks/>
          </xdr:cNvSpPr>
        </xdr:nvSpPr>
        <xdr:spPr>
          <a:xfrm>
            <a:off x="5641" y="4665"/>
            <a:ext cx="495" cy="556"/>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1" name="AutoShape 54"/>
          <xdr:cNvSpPr>
            <a:spLocks/>
          </xdr:cNvSpPr>
        </xdr:nvSpPr>
        <xdr:spPr>
          <a:xfrm rot="10800000" flipH="1">
            <a:off x="8205" y="2534"/>
            <a:ext cx="765" cy="556"/>
          </a:xfrm>
          <a:custGeom>
            <a:pathLst>
              <a:path h="21600" w="21600">
                <a:moveTo>
                  <a:pt x="15219" y="0"/>
                </a:moveTo>
                <a:lnTo>
                  <a:pt x="8837" y="7200"/>
                </a:lnTo>
                <a:lnTo>
                  <a:pt x="11923" y="7200"/>
                </a:lnTo>
                <a:lnTo>
                  <a:pt x="11923" y="13910"/>
                </a:lnTo>
                <a:lnTo>
                  <a:pt x="0" y="13910"/>
                </a:lnTo>
                <a:lnTo>
                  <a:pt x="0" y="21600"/>
                </a:lnTo>
                <a:lnTo>
                  <a:pt x="18514" y="21600"/>
                </a:lnTo>
                <a:lnTo>
                  <a:pt x="18514" y="7200"/>
                </a:lnTo>
                <a:lnTo>
                  <a:pt x="21600" y="7200"/>
                </a:lnTo>
                <a:lnTo>
                  <a:pt x="1521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2" name="AutoShape 53"/>
          <xdr:cNvSpPr>
            <a:spLocks/>
          </xdr:cNvSpPr>
        </xdr:nvSpPr>
        <xdr:spPr>
          <a:xfrm rot="16075931" flipH="1">
            <a:off x="8242" y="3676"/>
            <a:ext cx="556" cy="766"/>
          </a:xfrm>
          <a:custGeom>
            <a:pathLst>
              <a:path h="21600" w="21600">
                <a:moveTo>
                  <a:pt x="15219" y="0"/>
                </a:moveTo>
                <a:lnTo>
                  <a:pt x="8837" y="7200"/>
                </a:lnTo>
                <a:lnTo>
                  <a:pt x="11923" y="7200"/>
                </a:lnTo>
                <a:lnTo>
                  <a:pt x="11923" y="13910"/>
                </a:lnTo>
                <a:lnTo>
                  <a:pt x="0" y="13910"/>
                </a:lnTo>
                <a:lnTo>
                  <a:pt x="0" y="21600"/>
                </a:lnTo>
                <a:lnTo>
                  <a:pt x="18514" y="21600"/>
                </a:lnTo>
                <a:lnTo>
                  <a:pt x="18514" y="7200"/>
                </a:lnTo>
                <a:lnTo>
                  <a:pt x="21600" y="7200"/>
                </a:lnTo>
                <a:lnTo>
                  <a:pt x="1521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3" name="_s1087"/>
          <xdr:cNvSpPr>
            <a:spLocks/>
          </xdr:cNvSpPr>
        </xdr:nvSpPr>
        <xdr:spPr>
          <a:xfrm>
            <a:off x="4505" y="8080"/>
            <a:ext cx="2599" cy="734"/>
          </a:xfrm>
          <a:prstGeom prst="roundRect">
            <a:avLst/>
          </a:prstGeom>
          <a:solidFill>
            <a:srgbClr val="CCFFFF"/>
          </a:solidFill>
          <a:ln w="9525" cmpd="sng">
            <a:solidFill>
              <a:srgbClr val="000000"/>
            </a:solidFill>
            <a:headEnd type="none"/>
            <a:tailEnd type="none"/>
          </a:ln>
        </xdr:spPr>
        <xdr:txBody>
          <a:bodyPr vertOverflow="clip" wrap="square" lIns="30527" tIns="15263" rIns="30527" bIns="15263"/>
          <a:p>
            <a:pPr algn="l">
              <a:defRPr/>
            </a:pPr>
            <a:r>
              <a:rPr lang="en-US" cap="none" sz="800" b="0" i="0" u="none" baseline="0">
                <a:solidFill>
                  <a:srgbClr val="000000"/>
                </a:solidFill>
              </a:rPr>
              <a:t> </a:t>
            </a:r>
            <a:r>
              <a:rPr lang="en-US" cap="none" sz="1000" b="0" i="0" u="none" baseline="0">
                <a:solidFill>
                  <a:srgbClr val="000000"/>
                </a:solidFill>
                <a:latin typeface="Arial CE"/>
                <a:ea typeface="Arial CE"/>
                <a:cs typeface="Arial CE"/>
              </a:rPr>
              <a:t>
</a:t>
            </a:r>
            <a:r>
              <a:rPr lang="en-US" cap="none" sz="1100" b="1" i="0" u="none" baseline="0">
                <a:solidFill>
                  <a:srgbClr val="000000"/>
                </a:solidFill>
              </a:rPr>
              <a:t>nitrifikacijski bazen</a:t>
            </a:r>
          </a:p>
        </xdr:txBody>
      </xdr:sp>
      <xdr:sp>
        <xdr:nvSpPr>
          <xdr:cNvPr id="14" name="AutoShape 51"/>
          <xdr:cNvSpPr>
            <a:spLocks/>
          </xdr:cNvSpPr>
        </xdr:nvSpPr>
        <xdr:spPr>
          <a:xfrm>
            <a:off x="4652" y="9841"/>
            <a:ext cx="2161" cy="1184"/>
          </a:xfrm>
          <a:prstGeom prst="wedgeEllipseCallout">
            <a:avLst>
              <a:gd name="adj1" fmla="val 47916"/>
              <a:gd name="adj2" fmla="val -10425"/>
            </a:avLst>
          </a:prstGeom>
          <a:solidFill>
            <a:srgbClr val="CCCCFF"/>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rPr>
              <a:t>naknadni usedalnik</a:t>
            </a:r>
          </a:p>
        </xdr:txBody>
      </xdr:sp>
      <xdr:sp>
        <xdr:nvSpPr>
          <xdr:cNvPr id="15" name="_s1034"/>
          <xdr:cNvSpPr>
            <a:spLocks/>
          </xdr:cNvSpPr>
        </xdr:nvSpPr>
        <xdr:spPr>
          <a:xfrm>
            <a:off x="7788" y="5433"/>
            <a:ext cx="2418" cy="310"/>
          </a:xfrm>
          <a:prstGeom prst="roundRect">
            <a:avLst/>
          </a:prstGeom>
          <a:solidFill>
            <a:srgbClr val="FFFF99"/>
          </a:solidFill>
          <a:ln w="9525" cmpd="sng">
            <a:solidFill>
              <a:srgbClr val="000000"/>
            </a:solidFill>
            <a:headEnd type="none"/>
            <a:tailEnd type="none"/>
          </a:ln>
        </xdr:spPr>
        <xdr:txBody>
          <a:bodyPr vertOverflow="clip" wrap="square" lIns="30527" tIns="15263" rIns="30527" bIns="15263"/>
          <a:p>
            <a:pPr algn="l">
              <a:defRPr/>
            </a:pPr>
            <a:r>
              <a:rPr lang="en-US" cap="none" sz="1100" b="1" i="0" u="none" baseline="0">
                <a:solidFill>
                  <a:srgbClr val="000000"/>
                </a:solidFill>
              </a:rPr>
              <a:t>dodajanje FeCl3</a:t>
            </a:r>
            <a:r>
              <a:rPr lang="en-US" cap="none" sz="1000" b="0" i="0" u="none" baseline="0">
                <a:solidFill>
                  <a:srgbClr val="000000"/>
                </a:solidFill>
                <a:latin typeface="Arial CE"/>
                <a:ea typeface="Arial CE"/>
                <a:cs typeface="Arial CE"/>
              </a:rPr>
              <a:t>
</a:t>
            </a:r>
            <a:r>
              <a:rPr lang="en-US" cap="none" sz="1100" b="0" i="0" u="none" baseline="0">
                <a:solidFill>
                  <a:srgbClr val="000000"/>
                </a:solidFill>
              </a:rPr>
              <a:t> </a:t>
            </a:r>
          </a:p>
        </xdr:txBody>
      </xdr:sp>
      <xdr:sp>
        <xdr:nvSpPr>
          <xdr:cNvPr id="16" name="AutoShape 49"/>
          <xdr:cNvSpPr>
            <a:spLocks/>
          </xdr:cNvSpPr>
        </xdr:nvSpPr>
        <xdr:spPr>
          <a:xfrm rot="16172145" flipH="1">
            <a:off x="8205" y="5835"/>
            <a:ext cx="556" cy="766"/>
          </a:xfrm>
          <a:custGeom>
            <a:pathLst>
              <a:path h="21600" w="21600">
                <a:moveTo>
                  <a:pt x="15219" y="0"/>
                </a:moveTo>
                <a:lnTo>
                  <a:pt x="8837" y="7200"/>
                </a:lnTo>
                <a:lnTo>
                  <a:pt x="11923" y="7200"/>
                </a:lnTo>
                <a:lnTo>
                  <a:pt x="11923" y="13910"/>
                </a:lnTo>
                <a:lnTo>
                  <a:pt x="0" y="13910"/>
                </a:lnTo>
                <a:lnTo>
                  <a:pt x="0" y="21600"/>
                </a:lnTo>
                <a:lnTo>
                  <a:pt x="18514" y="21600"/>
                </a:lnTo>
                <a:lnTo>
                  <a:pt x="18514" y="7200"/>
                </a:lnTo>
                <a:lnTo>
                  <a:pt x="21600" y="7200"/>
                </a:lnTo>
                <a:lnTo>
                  <a:pt x="1521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7" name="AutoShape 48"/>
          <xdr:cNvSpPr>
            <a:spLocks/>
          </xdr:cNvSpPr>
        </xdr:nvSpPr>
        <xdr:spPr>
          <a:xfrm>
            <a:off x="5565" y="7380"/>
            <a:ext cx="495" cy="556"/>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8" name="AutoShape 47"/>
          <xdr:cNvSpPr>
            <a:spLocks/>
          </xdr:cNvSpPr>
        </xdr:nvSpPr>
        <xdr:spPr>
          <a:xfrm>
            <a:off x="5565" y="9061"/>
            <a:ext cx="495" cy="556"/>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19" name="AutoShape 46"/>
          <xdr:cNvSpPr>
            <a:spLocks/>
          </xdr:cNvSpPr>
        </xdr:nvSpPr>
        <xdr:spPr>
          <a:xfrm>
            <a:off x="5461" y="11234"/>
            <a:ext cx="495" cy="556"/>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20" name="AutoShape 45"/>
          <xdr:cNvSpPr>
            <a:spLocks/>
          </xdr:cNvSpPr>
        </xdr:nvSpPr>
        <xdr:spPr>
          <a:xfrm>
            <a:off x="5641" y="5835"/>
            <a:ext cx="495" cy="556"/>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sp>
        <xdr:nvSpPr>
          <xdr:cNvPr id="21" name="AutoShape 44"/>
          <xdr:cNvSpPr>
            <a:spLocks/>
          </xdr:cNvSpPr>
        </xdr:nvSpPr>
        <xdr:spPr>
          <a:xfrm rot="16200000">
            <a:off x="2869" y="6271"/>
            <a:ext cx="1519" cy="4470"/>
          </a:xfrm>
          <a:prstGeom prst="curvedDownArrow">
            <a:avLst>
              <a:gd name="adj" fmla="val 2773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0</xdr:row>
      <xdr:rowOff>123825</xdr:rowOff>
    </xdr:from>
    <xdr:to>
      <xdr:col>5</xdr:col>
      <xdr:colOff>2009775</xdr:colOff>
      <xdr:row>0</xdr:row>
      <xdr:rowOff>381000</xdr:rowOff>
    </xdr:to>
    <xdr:pic>
      <xdr:nvPicPr>
        <xdr:cNvPr id="1" name="ComboBox1"/>
        <xdr:cNvPicPr preferRelativeResize="1">
          <a:picLocks noChangeAspect="1"/>
        </xdr:cNvPicPr>
      </xdr:nvPicPr>
      <xdr:blipFill>
        <a:blip r:embed="rId1"/>
        <a:stretch>
          <a:fillRect/>
        </a:stretch>
      </xdr:blipFill>
      <xdr:spPr>
        <a:xfrm>
          <a:off x="5800725" y="123825"/>
          <a:ext cx="5353050" cy="257175"/>
        </a:xfrm>
        <a:prstGeom prst="rect">
          <a:avLst/>
        </a:prstGeom>
        <a:solidFill>
          <a:srgbClr val="FFFFFF"/>
        </a:solidFill>
        <a:ln w="1"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enera\users\Users\Zec\AppData\Local\Temp\notesF12AEA\6_MON_2015_popravki_mari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enera\users\Users\Zec\AppData\Local\Temp\notesF12AEA\MONCN_2016_PRVE_mari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venera\users\Users\Zec\AppData\Local\Temp\OVD_CN_2016_nov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terbovc\AppData\Local\Packages\Microsoft.MicrosoftEdge_8wekyb3d8bbwe\TempState\Downloads\MONCN_2016_PRVE_NOV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vi_list"/>
      <sheetName val="Drugi_list"/>
      <sheetName val="Tretji_list"/>
      <sheetName val="Poročilo_1"/>
      <sheetName val="Poročilo_2"/>
      <sheetName val="Poročilo_3"/>
      <sheetName val="Poročilo_4"/>
      <sheetName val="Poročilo_5"/>
      <sheetName val="Poročilo_6"/>
      <sheetName val="Poročilo_7"/>
      <sheetName val="Poročilo_8"/>
      <sheetName val="Priloge"/>
      <sheetName val="1"/>
      <sheetName val="2"/>
      <sheetName val="3"/>
      <sheetName val="4"/>
      <sheetName val="5"/>
      <sheetName val="6"/>
      <sheetName val="Podatki"/>
      <sheetName val="Obračun_Carina (1)"/>
      <sheetName val="Obračun_Carina (2)"/>
      <sheetName val="Obračun_Carina (3)"/>
      <sheetName val="Obračun_Carina (4)"/>
      <sheetName val="obrazec_enote"/>
      <sheetName val="Parametri"/>
      <sheetName val="Uredbe"/>
      <sheetName val="KČN"/>
      <sheetName val="Dejavnosti"/>
      <sheetName val="Izvajalci_JS"/>
      <sheetName val="Meje"/>
      <sheetName val="Onesnaževala-INFORMATIVNO"/>
      <sheetName val="Pooblastil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vi_list"/>
      <sheetName val="Drugi_list"/>
      <sheetName val="Poročilo_1"/>
      <sheetName val="Poročilo_2"/>
      <sheetName val="Poročilo_3"/>
      <sheetName val="Poročilo_4"/>
      <sheetName val="Poročilo_5"/>
      <sheetName val="Poročilo_6"/>
      <sheetName val="Poročilo_7"/>
      <sheetName val="Parametri"/>
      <sheetName val="Priloge"/>
      <sheetName val="Pooblastilo"/>
      <sheetName val="KČN"/>
      <sheetName val="Izvajalci_J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datki"/>
      <sheetName val="Aglomeracije"/>
      <sheetName val="Tehnologija"/>
      <sheetName val="Priloge"/>
      <sheetName val="Prvi_list"/>
      <sheetName val="Uvod"/>
      <sheetName val="Drugi_list"/>
      <sheetName val="KČ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vi_list"/>
      <sheetName val="Drugi_list"/>
      <sheetName val="Poročilo_1"/>
      <sheetName val="Poročilo_2"/>
      <sheetName val="Poročilo_3"/>
      <sheetName val="Aglomeracije"/>
      <sheetName val="Poročilo_4"/>
      <sheetName val="Poročilo_5"/>
      <sheetName val="Poročilo_6"/>
      <sheetName val="Poročilo_7"/>
      <sheetName val="Parametri"/>
      <sheetName val="Priloge"/>
      <sheetName val="Pooblastilo"/>
      <sheetName val="KČN"/>
      <sheetName val="Izvajalci_JS"/>
    </sheetNames>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27"/>
  <dimension ref="A1:A24"/>
  <sheetViews>
    <sheetView zoomScalePageLayoutView="0" workbookViewId="0" topLeftCell="A1">
      <selection activeCell="A5" sqref="A5"/>
    </sheetView>
  </sheetViews>
  <sheetFormatPr defaultColWidth="9.00390625" defaultRowHeight="12.75"/>
  <cols>
    <col min="1" max="1" width="86.25390625" style="172" customWidth="1"/>
    <col min="2" max="16384" width="9.125" style="172" customWidth="1"/>
  </cols>
  <sheetData>
    <row r="1" ht="12.75">
      <c r="A1" s="172" t="s">
        <v>3145</v>
      </c>
    </row>
    <row r="17" ht="37.5">
      <c r="A17" s="171" t="s">
        <v>99</v>
      </c>
    </row>
    <row r="18" ht="18.75">
      <c r="A18" s="171"/>
    </row>
    <row r="19" ht="18">
      <c r="A19" s="173"/>
    </row>
    <row r="20" ht="20.25">
      <c r="A20" s="174" t="str">
        <f>IF(Poročilo_3!B3&lt;&gt;"",Poročilo_3!B3,"")</f>
        <v>FRANKOLOVO</v>
      </c>
    </row>
    <row r="21" ht="20.25">
      <c r="A21" s="174"/>
    </row>
    <row r="22" ht="20.25">
      <c r="A22" s="174"/>
    </row>
    <row r="24" ht="15.75">
      <c r="A24" s="175" t="str">
        <f>IF(Poročilo_1!B3&lt;&gt;"","Za leto "&amp;Poročilo_1!B3,"")</f>
        <v>Za leto 2017</v>
      </c>
    </row>
  </sheetData>
  <sheetProtection/>
  <printOptions/>
  <pageMargins left="0.984251968503937" right="0.7874015748031497" top="0.7874015748031497" bottom="0.7874015748031497" header="0" footer="0"/>
  <pageSetup firstPageNumber="1" useFirstPageNumber="1"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List17">
    <tabColor indexed="43"/>
  </sheetPr>
  <dimension ref="A1:D315"/>
  <sheetViews>
    <sheetView zoomScalePageLayoutView="0" workbookViewId="0" topLeftCell="A304">
      <selection activeCell="F320" sqref="F320"/>
    </sheetView>
  </sheetViews>
  <sheetFormatPr defaultColWidth="9.00390625" defaultRowHeight="12.75"/>
  <cols>
    <col min="1" max="1" width="9.75390625" style="224" customWidth="1"/>
    <col min="2" max="2" width="40.00390625" style="225" customWidth="1"/>
    <col min="3" max="3" width="11.125" style="224" customWidth="1"/>
    <col min="4" max="4" width="10.375" style="224" customWidth="1"/>
    <col min="5" max="5" width="9.125" style="224" customWidth="1"/>
    <col min="6" max="6" width="31.125" style="224" customWidth="1"/>
    <col min="7" max="16384" width="9.125" style="224" customWidth="1"/>
  </cols>
  <sheetData>
    <row r="1" spans="1:4" ht="15">
      <c r="A1" s="322" t="s">
        <v>562</v>
      </c>
      <c r="B1" s="322" t="s">
        <v>3090</v>
      </c>
      <c r="C1" s="322" t="s">
        <v>563</v>
      </c>
      <c r="D1" s="322" t="s">
        <v>219</v>
      </c>
    </row>
    <row r="2" spans="1:4" ht="15">
      <c r="A2" s="331">
        <v>73</v>
      </c>
      <c r="B2" s="332" t="s">
        <v>222</v>
      </c>
      <c r="C2" s="332"/>
      <c r="D2" s="332" t="s">
        <v>221</v>
      </c>
    </row>
    <row r="3" spans="1:4" ht="15">
      <c r="A3" s="331">
        <v>820</v>
      </c>
      <c r="B3" s="332" t="s">
        <v>223</v>
      </c>
      <c r="C3" s="332"/>
      <c r="D3" s="332" t="s">
        <v>221</v>
      </c>
    </row>
    <row r="4" spans="1:4" ht="15">
      <c r="A4" s="331">
        <v>98</v>
      </c>
      <c r="B4" s="332" t="s">
        <v>224</v>
      </c>
      <c r="C4" s="332"/>
      <c r="D4" s="332" t="s">
        <v>221</v>
      </c>
    </row>
    <row r="5" spans="1:4" ht="15">
      <c r="A5" s="331">
        <v>3009</v>
      </c>
      <c r="B5" s="332" t="s">
        <v>225</v>
      </c>
      <c r="C5" s="332"/>
      <c r="D5" s="332" t="s">
        <v>221</v>
      </c>
    </row>
    <row r="6" spans="1:4" ht="15">
      <c r="A6" s="331">
        <v>112</v>
      </c>
      <c r="B6" s="332" t="s">
        <v>226</v>
      </c>
      <c r="C6" s="332"/>
      <c r="D6" s="332" t="s">
        <v>221</v>
      </c>
    </row>
    <row r="7" spans="1:4" ht="15">
      <c r="A7" s="331">
        <v>186</v>
      </c>
      <c r="B7" s="332" t="s">
        <v>227</v>
      </c>
      <c r="C7" s="332"/>
      <c r="D7" s="332" t="s">
        <v>221</v>
      </c>
    </row>
    <row r="8" spans="1:4" ht="15">
      <c r="A8" s="331">
        <v>72</v>
      </c>
      <c r="B8" s="332" t="s">
        <v>228</v>
      </c>
      <c r="C8" s="332"/>
      <c r="D8" s="332" t="s">
        <v>221</v>
      </c>
    </row>
    <row r="9" spans="1:4" ht="15">
      <c r="A9" s="331">
        <v>187</v>
      </c>
      <c r="B9" s="332" t="s">
        <v>229</v>
      </c>
      <c r="C9" s="332"/>
      <c r="D9" s="332" t="s">
        <v>221</v>
      </c>
    </row>
    <row r="10" spans="1:4" ht="15">
      <c r="A10" s="331">
        <v>179</v>
      </c>
      <c r="B10" s="332" t="s">
        <v>230</v>
      </c>
      <c r="C10" s="332"/>
      <c r="D10" s="332" t="s">
        <v>221</v>
      </c>
    </row>
    <row r="11" spans="1:4" ht="15">
      <c r="A11" s="331">
        <v>177</v>
      </c>
      <c r="B11" s="332" t="s">
        <v>231</v>
      </c>
      <c r="C11" s="332"/>
      <c r="D11" s="332" t="s">
        <v>221</v>
      </c>
    </row>
    <row r="12" spans="1:4" ht="15">
      <c r="A12" s="331">
        <v>174</v>
      </c>
      <c r="B12" s="332" t="s">
        <v>232</v>
      </c>
      <c r="C12" s="332"/>
      <c r="D12" s="332" t="s">
        <v>221</v>
      </c>
    </row>
    <row r="13" spans="1:4" ht="15">
      <c r="A13" s="331">
        <v>3012</v>
      </c>
      <c r="B13" s="332" t="s">
        <v>586</v>
      </c>
      <c r="C13" s="332"/>
      <c r="D13" s="332" t="s">
        <v>221</v>
      </c>
    </row>
    <row r="14" spans="1:4" ht="15">
      <c r="A14" s="331">
        <v>178</v>
      </c>
      <c r="B14" s="332" t="s">
        <v>233</v>
      </c>
      <c r="C14" s="332"/>
      <c r="D14" s="332" t="s">
        <v>221</v>
      </c>
    </row>
    <row r="15" spans="1:4" ht="15">
      <c r="A15" s="331">
        <v>197</v>
      </c>
      <c r="B15" s="332" t="s">
        <v>234</v>
      </c>
      <c r="C15" s="332"/>
      <c r="D15" s="332" t="s">
        <v>221</v>
      </c>
    </row>
    <row r="16" spans="1:4" ht="15">
      <c r="A16" s="331">
        <v>175</v>
      </c>
      <c r="B16" s="332" t="s">
        <v>235</v>
      </c>
      <c r="C16" s="332"/>
      <c r="D16" s="332" t="s">
        <v>221</v>
      </c>
    </row>
    <row r="17" spans="1:4" ht="30">
      <c r="A17" s="331">
        <v>222</v>
      </c>
      <c r="B17" s="332" t="s">
        <v>564</v>
      </c>
      <c r="C17" s="332"/>
      <c r="D17" s="332" t="s">
        <v>221</v>
      </c>
    </row>
    <row r="18" spans="1:4" ht="30">
      <c r="A18" s="331">
        <v>221</v>
      </c>
      <c r="B18" s="332" t="s">
        <v>565</v>
      </c>
      <c r="C18" s="332"/>
      <c r="D18" s="332" t="s">
        <v>221</v>
      </c>
    </row>
    <row r="19" spans="1:4" ht="15">
      <c r="A19" s="331">
        <v>219</v>
      </c>
      <c r="B19" s="332" t="s">
        <v>566</v>
      </c>
      <c r="C19" s="332"/>
      <c r="D19" s="332" t="s">
        <v>221</v>
      </c>
    </row>
    <row r="20" spans="1:4" ht="15">
      <c r="A20" s="331">
        <v>218</v>
      </c>
      <c r="B20" s="332" t="s">
        <v>236</v>
      </c>
      <c r="C20" s="332"/>
      <c r="D20" s="332" t="s">
        <v>221</v>
      </c>
    </row>
    <row r="21" spans="1:4" ht="15">
      <c r="A21" s="331">
        <v>220</v>
      </c>
      <c r="B21" s="332" t="s">
        <v>567</v>
      </c>
      <c r="C21" s="332"/>
      <c r="D21" s="332" t="s">
        <v>221</v>
      </c>
    </row>
    <row r="22" spans="1:4" ht="15">
      <c r="A22" s="331">
        <v>223</v>
      </c>
      <c r="B22" s="332" t="s">
        <v>237</v>
      </c>
      <c r="C22" s="332"/>
      <c r="D22" s="332" t="s">
        <v>221</v>
      </c>
    </row>
    <row r="23" spans="1:4" ht="15">
      <c r="A23" s="331">
        <v>133</v>
      </c>
      <c r="B23" s="332" t="s">
        <v>238</v>
      </c>
      <c r="C23" s="332"/>
      <c r="D23" s="332" t="s">
        <v>221</v>
      </c>
    </row>
    <row r="24" spans="1:4" ht="15">
      <c r="A24" s="331">
        <v>132</v>
      </c>
      <c r="B24" s="332" t="s">
        <v>239</v>
      </c>
      <c r="C24" s="332"/>
      <c r="D24" s="332" t="s">
        <v>221</v>
      </c>
    </row>
    <row r="25" spans="1:4" ht="15">
      <c r="A25" s="331">
        <v>173</v>
      </c>
      <c r="B25" s="332" t="s">
        <v>240</v>
      </c>
      <c r="C25" s="332"/>
      <c r="D25" s="332" t="s">
        <v>221</v>
      </c>
    </row>
    <row r="26" spans="1:4" ht="15">
      <c r="A26" s="331">
        <v>198</v>
      </c>
      <c r="B26" s="332" t="s">
        <v>241</v>
      </c>
      <c r="C26" s="332"/>
      <c r="D26" s="332" t="s">
        <v>221</v>
      </c>
    </row>
    <row r="27" spans="1:4" ht="15">
      <c r="A27" s="331">
        <v>43</v>
      </c>
      <c r="B27" s="332" t="s">
        <v>242</v>
      </c>
      <c r="C27" s="332" t="s">
        <v>243</v>
      </c>
      <c r="D27" s="332" t="s">
        <v>221</v>
      </c>
    </row>
    <row r="28" spans="1:4" ht="15">
      <c r="A28" s="331">
        <v>229</v>
      </c>
      <c r="B28" s="332" t="s">
        <v>3091</v>
      </c>
      <c r="C28" s="332"/>
      <c r="D28" s="332" t="s">
        <v>221</v>
      </c>
    </row>
    <row r="29" spans="1:4" ht="15">
      <c r="A29" s="331">
        <v>828</v>
      </c>
      <c r="B29" s="332" t="s">
        <v>244</v>
      </c>
      <c r="C29" s="332"/>
      <c r="D29" s="332" t="s">
        <v>221</v>
      </c>
    </row>
    <row r="30" spans="1:4" ht="15">
      <c r="A30" s="331">
        <v>801</v>
      </c>
      <c r="B30" s="332" t="s">
        <v>245</v>
      </c>
      <c r="C30" s="332"/>
      <c r="D30" s="332" t="s">
        <v>221</v>
      </c>
    </row>
    <row r="31" spans="1:4" ht="15">
      <c r="A31" s="331">
        <v>86</v>
      </c>
      <c r="B31" s="332" t="s">
        <v>246</v>
      </c>
      <c r="C31" s="332"/>
      <c r="D31" s="332" t="s">
        <v>221</v>
      </c>
    </row>
    <row r="32" spans="1:4" ht="15">
      <c r="A32" s="331">
        <v>9</v>
      </c>
      <c r="B32" s="332" t="s">
        <v>247</v>
      </c>
      <c r="C32" s="332" t="s">
        <v>248</v>
      </c>
      <c r="D32" s="332" t="s">
        <v>221</v>
      </c>
    </row>
    <row r="33" spans="1:4" ht="15">
      <c r="A33" s="331">
        <v>1090</v>
      </c>
      <c r="B33" s="332" t="s">
        <v>605</v>
      </c>
      <c r="C33" s="332" t="s">
        <v>248</v>
      </c>
      <c r="D33" s="332" t="s">
        <v>249</v>
      </c>
    </row>
    <row r="34" spans="1:4" ht="15">
      <c r="A34" s="331">
        <v>26</v>
      </c>
      <c r="B34" s="332" t="s">
        <v>250</v>
      </c>
      <c r="C34" s="332" t="s">
        <v>251</v>
      </c>
      <c r="D34" s="332" t="s">
        <v>221</v>
      </c>
    </row>
    <row r="35" spans="1:4" ht="15">
      <c r="A35" s="331">
        <v>50</v>
      </c>
      <c r="B35" s="332" t="s">
        <v>252</v>
      </c>
      <c r="C35" s="332" t="s">
        <v>253</v>
      </c>
      <c r="D35" s="332" t="s">
        <v>221</v>
      </c>
    </row>
    <row r="36" spans="1:4" ht="15">
      <c r="A36" s="331">
        <v>136</v>
      </c>
      <c r="B36" s="332" t="s">
        <v>254</v>
      </c>
      <c r="C36" s="332"/>
      <c r="D36" s="332" t="s">
        <v>221</v>
      </c>
    </row>
    <row r="37" spans="1:4" ht="15">
      <c r="A37" s="331">
        <v>1431</v>
      </c>
      <c r="B37" s="332" t="s">
        <v>255</v>
      </c>
      <c r="C37" s="332" t="s">
        <v>256</v>
      </c>
      <c r="D37" s="332" t="s">
        <v>249</v>
      </c>
    </row>
    <row r="38" spans="1:4" ht="15">
      <c r="A38" s="331">
        <v>1430</v>
      </c>
      <c r="B38" s="332" t="s">
        <v>257</v>
      </c>
      <c r="C38" s="332" t="s">
        <v>243</v>
      </c>
      <c r="D38" s="332" t="s">
        <v>258</v>
      </c>
    </row>
    <row r="39" spans="1:4" ht="15">
      <c r="A39" s="331">
        <v>10</v>
      </c>
      <c r="B39" s="332" t="s">
        <v>259</v>
      </c>
      <c r="C39" s="332" t="s">
        <v>260</v>
      </c>
      <c r="D39" s="332" t="s">
        <v>221</v>
      </c>
    </row>
    <row r="40" spans="1:4" ht="15">
      <c r="A40" s="331">
        <v>1101</v>
      </c>
      <c r="B40" s="332" t="s">
        <v>261</v>
      </c>
      <c r="C40" s="332" t="s">
        <v>260</v>
      </c>
      <c r="D40" s="332" t="s">
        <v>249</v>
      </c>
    </row>
    <row r="41" spans="1:4" ht="15">
      <c r="A41" s="331">
        <v>1100</v>
      </c>
      <c r="B41" s="332" t="s">
        <v>262</v>
      </c>
      <c r="C41" s="332" t="s">
        <v>260</v>
      </c>
      <c r="D41" s="332" t="s">
        <v>258</v>
      </c>
    </row>
    <row r="42" spans="1:4" ht="15">
      <c r="A42" s="331">
        <v>803</v>
      </c>
      <c r="B42" s="332" t="s">
        <v>263</v>
      </c>
      <c r="C42" s="332"/>
      <c r="D42" s="332" t="s">
        <v>221</v>
      </c>
    </row>
    <row r="43" spans="1:4" ht="15">
      <c r="A43" s="331">
        <v>151</v>
      </c>
      <c r="B43" s="332" t="s">
        <v>264</v>
      </c>
      <c r="C43" s="332"/>
      <c r="D43" s="332" t="s">
        <v>221</v>
      </c>
    </row>
    <row r="44" spans="1:4" ht="15">
      <c r="A44" s="331">
        <v>11</v>
      </c>
      <c r="B44" s="332" t="s">
        <v>265</v>
      </c>
      <c r="C44" s="332" t="s">
        <v>266</v>
      </c>
      <c r="D44" s="332" t="s">
        <v>221</v>
      </c>
    </row>
    <row r="45" spans="1:4" ht="15">
      <c r="A45" s="331">
        <v>1112</v>
      </c>
      <c r="B45" s="332" t="s">
        <v>267</v>
      </c>
      <c r="C45" s="332" t="s">
        <v>266</v>
      </c>
      <c r="D45" s="332" t="s">
        <v>268</v>
      </c>
    </row>
    <row r="46" spans="1:4" ht="15">
      <c r="A46" s="331">
        <v>1111</v>
      </c>
      <c r="B46" s="332" t="s">
        <v>269</v>
      </c>
      <c r="C46" s="332" t="s">
        <v>266</v>
      </c>
      <c r="D46" s="332" t="s">
        <v>249</v>
      </c>
    </row>
    <row r="47" spans="1:4" ht="15">
      <c r="A47" s="331">
        <v>1113</v>
      </c>
      <c r="B47" s="332" t="s">
        <v>270</v>
      </c>
      <c r="C47" s="332" t="s">
        <v>266</v>
      </c>
      <c r="D47" s="332" t="s">
        <v>271</v>
      </c>
    </row>
    <row r="48" spans="1:4" ht="15">
      <c r="A48" s="331">
        <v>1110</v>
      </c>
      <c r="B48" s="332" t="s">
        <v>272</v>
      </c>
      <c r="C48" s="332" t="s">
        <v>266</v>
      </c>
      <c r="D48" s="332" t="s">
        <v>273</v>
      </c>
    </row>
    <row r="49" spans="1:4" ht="15">
      <c r="A49" s="331">
        <v>12</v>
      </c>
      <c r="B49" s="332" t="s">
        <v>274</v>
      </c>
      <c r="C49" s="332" t="s">
        <v>275</v>
      </c>
      <c r="D49" s="332" t="s">
        <v>221</v>
      </c>
    </row>
    <row r="50" spans="1:4" ht="15">
      <c r="A50" s="331">
        <v>3010</v>
      </c>
      <c r="B50" s="332" t="s">
        <v>587</v>
      </c>
      <c r="C50" s="332"/>
      <c r="D50" s="332" t="s">
        <v>221</v>
      </c>
    </row>
    <row r="51" spans="1:4" ht="15">
      <c r="A51" s="331">
        <v>420</v>
      </c>
      <c r="B51" s="332" t="s">
        <v>276</v>
      </c>
      <c r="C51" s="332"/>
      <c r="D51" s="332" t="s">
        <v>221</v>
      </c>
    </row>
    <row r="52" spans="1:4" ht="15">
      <c r="A52" s="331">
        <v>139</v>
      </c>
      <c r="B52" s="332" t="s">
        <v>277</v>
      </c>
      <c r="C52" s="332"/>
      <c r="D52" s="332" t="s">
        <v>221</v>
      </c>
    </row>
    <row r="53" spans="1:4" ht="15">
      <c r="A53" s="331">
        <v>141</v>
      </c>
      <c r="B53" s="332" t="s">
        <v>278</v>
      </c>
      <c r="C53" s="332"/>
      <c r="D53" s="332" t="s">
        <v>221</v>
      </c>
    </row>
    <row r="54" spans="1:4" ht="15">
      <c r="A54" s="331">
        <v>146</v>
      </c>
      <c r="B54" s="332" t="s">
        <v>279</v>
      </c>
      <c r="C54" s="332"/>
      <c r="D54" s="332" t="s">
        <v>221</v>
      </c>
    </row>
    <row r="55" spans="1:4" ht="15">
      <c r="A55" s="331">
        <v>142</v>
      </c>
      <c r="B55" s="332" t="s">
        <v>280</v>
      </c>
      <c r="C55" s="332"/>
      <c r="D55" s="332" t="s">
        <v>221</v>
      </c>
    </row>
    <row r="56" spans="1:4" ht="15">
      <c r="A56" s="331">
        <v>140</v>
      </c>
      <c r="B56" s="332" t="s">
        <v>281</v>
      </c>
      <c r="C56" s="332"/>
      <c r="D56" s="332" t="s">
        <v>221</v>
      </c>
    </row>
    <row r="57" spans="1:4" ht="15">
      <c r="A57" s="331">
        <v>51</v>
      </c>
      <c r="B57" s="332" t="s">
        <v>282</v>
      </c>
      <c r="C57" s="332" t="s">
        <v>283</v>
      </c>
      <c r="D57" s="332" t="s">
        <v>221</v>
      </c>
    </row>
    <row r="58" spans="1:4" ht="15">
      <c r="A58" s="331">
        <v>230</v>
      </c>
      <c r="B58" s="332" t="s">
        <v>3092</v>
      </c>
      <c r="C58" s="332"/>
      <c r="D58" s="332" t="s">
        <v>221</v>
      </c>
    </row>
    <row r="59" spans="1:4" ht="15">
      <c r="A59" s="331">
        <v>39</v>
      </c>
      <c r="B59" s="332" t="s">
        <v>284</v>
      </c>
      <c r="C59" s="332" t="s">
        <v>285</v>
      </c>
      <c r="D59" s="332" t="s">
        <v>221</v>
      </c>
    </row>
    <row r="60" spans="1:4" ht="15">
      <c r="A60" s="331">
        <v>7</v>
      </c>
      <c r="B60" s="332" t="s">
        <v>286</v>
      </c>
      <c r="C60" s="332"/>
      <c r="D60" s="332" t="s">
        <v>287</v>
      </c>
    </row>
    <row r="61" spans="1:4" ht="15">
      <c r="A61" s="331">
        <v>188</v>
      </c>
      <c r="B61" s="332" t="s">
        <v>288</v>
      </c>
      <c r="C61" s="332"/>
      <c r="D61" s="332" t="s">
        <v>221</v>
      </c>
    </row>
    <row r="62" spans="1:4" ht="15">
      <c r="A62" s="331">
        <v>8</v>
      </c>
      <c r="B62" s="332" t="s">
        <v>289</v>
      </c>
      <c r="C62" s="332" t="s">
        <v>290</v>
      </c>
      <c r="D62" s="332" t="s">
        <v>221</v>
      </c>
    </row>
    <row r="63" spans="1:4" ht="15">
      <c r="A63" s="331">
        <v>1080</v>
      </c>
      <c r="B63" s="332" t="s">
        <v>291</v>
      </c>
      <c r="C63" s="332" t="s">
        <v>290</v>
      </c>
      <c r="D63" s="332" t="s">
        <v>258</v>
      </c>
    </row>
    <row r="64" spans="1:4" ht="15">
      <c r="A64" s="331">
        <v>1391</v>
      </c>
      <c r="B64" s="332" t="s">
        <v>292</v>
      </c>
      <c r="C64" s="332" t="s">
        <v>285</v>
      </c>
      <c r="D64" s="332" t="s">
        <v>249</v>
      </c>
    </row>
    <row r="65" spans="1:4" ht="15">
      <c r="A65" s="331">
        <v>1390</v>
      </c>
      <c r="B65" s="332" t="s">
        <v>293</v>
      </c>
      <c r="C65" s="332" t="s">
        <v>285</v>
      </c>
      <c r="D65" s="332" t="s">
        <v>258</v>
      </c>
    </row>
    <row r="66" spans="1:4" ht="15">
      <c r="A66" s="331">
        <v>825</v>
      </c>
      <c r="B66" s="332" t="s">
        <v>294</v>
      </c>
      <c r="C66" s="332"/>
      <c r="D66" s="332" t="s">
        <v>221</v>
      </c>
    </row>
    <row r="67" spans="1:4" ht="15">
      <c r="A67" s="331">
        <v>827</v>
      </c>
      <c r="B67" s="332" t="s">
        <v>295</v>
      </c>
      <c r="C67" s="332"/>
      <c r="D67" s="332" t="s">
        <v>221</v>
      </c>
    </row>
    <row r="68" spans="1:4" ht="15">
      <c r="A68" s="331">
        <v>170</v>
      </c>
      <c r="B68" s="332" t="s">
        <v>296</v>
      </c>
      <c r="C68" s="332"/>
      <c r="D68" s="332" t="s">
        <v>221</v>
      </c>
    </row>
    <row r="69" spans="1:4" ht="15">
      <c r="A69" s="331">
        <v>1420</v>
      </c>
      <c r="B69" s="332" t="s">
        <v>297</v>
      </c>
      <c r="C69" s="332"/>
      <c r="D69" s="332" t="s">
        <v>249</v>
      </c>
    </row>
    <row r="70" spans="1:4" ht="15">
      <c r="A70" s="331">
        <v>196</v>
      </c>
      <c r="B70" s="332" t="s">
        <v>298</v>
      </c>
      <c r="C70" s="332"/>
      <c r="D70" s="332" t="s">
        <v>221</v>
      </c>
    </row>
    <row r="71" spans="1:4" ht="15">
      <c r="A71" s="331">
        <v>29</v>
      </c>
      <c r="B71" s="332" t="s">
        <v>299</v>
      </c>
      <c r="C71" s="332" t="s">
        <v>300</v>
      </c>
      <c r="D71" s="332" t="s">
        <v>221</v>
      </c>
    </row>
    <row r="72" spans="1:4" ht="15">
      <c r="A72" s="331">
        <v>60</v>
      </c>
      <c r="B72" s="332" t="s">
        <v>39</v>
      </c>
      <c r="C72" s="332" t="s">
        <v>251</v>
      </c>
      <c r="D72" s="332" t="s">
        <v>221</v>
      </c>
    </row>
    <row r="73" spans="1:4" ht="15">
      <c r="A73" s="331">
        <v>33</v>
      </c>
      <c r="B73" s="332" t="s">
        <v>38</v>
      </c>
      <c r="C73" s="332" t="s">
        <v>301</v>
      </c>
      <c r="D73" s="332" t="s">
        <v>221</v>
      </c>
    </row>
    <row r="74" spans="1:4" ht="15">
      <c r="A74" s="331">
        <v>1330</v>
      </c>
      <c r="B74" s="332" t="s">
        <v>302</v>
      </c>
      <c r="C74" s="332" t="s">
        <v>301</v>
      </c>
      <c r="D74" s="332" t="s">
        <v>249</v>
      </c>
    </row>
    <row r="75" spans="1:4" ht="15">
      <c r="A75" s="331">
        <v>1331</v>
      </c>
      <c r="B75" s="332" t="s">
        <v>303</v>
      </c>
      <c r="C75" s="332" t="s">
        <v>301</v>
      </c>
      <c r="D75" s="332" t="s">
        <v>258</v>
      </c>
    </row>
    <row r="76" spans="1:4" ht="15">
      <c r="A76" s="331">
        <v>25</v>
      </c>
      <c r="B76" s="332" t="s">
        <v>304</v>
      </c>
      <c r="C76" s="332" t="s">
        <v>305</v>
      </c>
      <c r="D76" s="332" t="s">
        <v>221</v>
      </c>
    </row>
    <row r="77" spans="1:4" ht="15">
      <c r="A77" s="331">
        <v>17</v>
      </c>
      <c r="B77" s="332" t="s">
        <v>306</v>
      </c>
      <c r="C77" s="332" t="s">
        <v>307</v>
      </c>
      <c r="D77" s="332" t="s">
        <v>221</v>
      </c>
    </row>
    <row r="78" spans="1:4" ht="15">
      <c r="A78" s="331">
        <v>1171</v>
      </c>
      <c r="B78" s="332" t="s">
        <v>308</v>
      </c>
      <c r="C78" s="332" t="s">
        <v>307</v>
      </c>
      <c r="D78" s="332" t="s">
        <v>249</v>
      </c>
    </row>
    <row r="79" spans="1:4" ht="15">
      <c r="A79" s="331">
        <v>1170</v>
      </c>
      <c r="B79" s="332" t="s">
        <v>309</v>
      </c>
      <c r="C79" s="332" t="s">
        <v>307</v>
      </c>
      <c r="D79" s="332" t="s">
        <v>273</v>
      </c>
    </row>
    <row r="80" spans="1:4" ht="15">
      <c r="A80" s="331">
        <v>1410</v>
      </c>
      <c r="B80" s="332" t="s">
        <v>310</v>
      </c>
      <c r="C80" s="332"/>
      <c r="D80" s="332" t="s">
        <v>249</v>
      </c>
    </row>
    <row r="81" spans="1:4" ht="15">
      <c r="A81" s="331">
        <v>41</v>
      </c>
      <c r="B81" s="332" t="s">
        <v>311</v>
      </c>
      <c r="C81" s="332"/>
      <c r="D81" s="332" t="s">
        <v>221</v>
      </c>
    </row>
    <row r="82" spans="1:4" ht="15">
      <c r="A82" s="331">
        <v>37</v>
      </c>
      <c r="B82" s="332" t="s">
        <v>312</v>
      </c>
      <c r="C82" s="332" t="s">
        <v>313</v>
      </c>
      <c r="D82" s="332" t="s">
        <v>221</v>
      </c>
    </row>
    <row r="83" spans="1:4" ht="15">
      <c r="A83" s="331">
        <v>80</v>
      </c>
      <c r="B83" s="332" t="s">
        <v>314</v>
      </c>
      <c r="C83" s="332"/>
      <c r="D83" s="332" t="s">
        <v>221</v>
      </c>
    </row>
    <row r="84" spans="1:4" ht="15">
      <c r="A84" s="331">
        <v>1600</v>
      </c>
      <c r="B84" s="332" t="s">
        <v>315</v>
      </c>
      <c r="C84" s="332" t="s">
        <v>251</v>
      </c>
      <c r="D84" s="332" t="s">
        <v>249</v>
      </c>
    </row>
    <row r="85" spans="1:4" ht="15">
      <c r="A85" s="331">
        <v>1601</v>
      </c>
      <c r="B85" s="332" t="s">
        <v>316</v>
      </c>
      <c r="C85" s="332" t="s">
        <v>251</v>
      </c>
      <c r="D85" s="332" t="s">
        <v>258</v>
      </c>
    </row>
    <row r="86" spans="1:4" ht="15">
      <c r="A86" s="331">
        <v>30</v>
      </c>
      <c r="B86" s="332" t="s">
        <v>317</v>
      </c>
      <c r="C86" s="332" t="s">
        <v>300</v>
      </c>
      <c r="D86" s="332" t="s">
        <v>221</v>
      </c>
    </row>
    <row r="87" spans="1:4" ht="15">
      <c r="A87" s="331">
        <v>1300</v>
      </c>
      <c r="B87" s="332" t="s">
        <v>318</v>
      </c>
      <c r="C87" s="332" t="s">
        <v>300</v>
      </c>
      <c r="D87" s="332" t="s">
        <v>249</v>
      </c>
    </row>
    <row r="88" spans="1:4" ht="15">
      <c r="A88" s="331">
        <v>231</v>
      </c>
      <c r="B88" s="332" t="s">
        <v>3093</v>
      </c>
      <c r="C88" s="332"/>
      <c r="D88" s="332" t="s">
        <v>221</v>
      </c>
    </row>
    <row r="89" spans="1:4" ht="15">
      <c r="A89" s="331">
        <v>13</v>
      </c>
      <c r="B89" s="332" t="s">
        <v>319</v>
      </c>
      <c r="C89" s="332" t="s">
        <v>320</v>
      </c>
      <c r="D89" s="332" t="s">
        <v>221</v>
      </c>
    </row>
    <row r="90" spans="1:4" ht="15">
      <c r="A90" s="331">
        <v>1132</v>
      </c>
      <c r="B90" s="332" t="s">
        <v>321</v>
      </c>
      <c r="C90" s="332" t="s">
        <v>320</v>
      </c>
      <c r="D90" s="332" t="s">
        <v>268</v>
      </c>
    </row>
    <row r="91" spans="1:4" ht="15">
      <c r="A91" s="331">
        <v>1131</v>
      </c>
      <c r="B91" s="332" t="s">
        <v>322</v>
      </c>
      <c r="C91" s="332" t="s">
        <v>320</v>
      </c>
      <c r="D91" s="332" t="s">
        <v>249</v>
      </c>
    </row>
    <row r="92" spans="1:4" ht="15">
      <c r="A92" s="331">
        <v>1133</v>
      </c>
      <c r="B92" s="332" t="s">
        <v>323</v>
      </c>
      <c r="C92" s="332" t="s">
        <v>320</v>
      </c>
      <c r="D92" s="332" t="s">
        <v>271</v>
      </c>
    </row>
    <row r="93" spans="1:4" ht="15">
      <c r="A93" s="331">
        <v>1130</v>
      </c>
      <c r="B93" s="332" t="s">
        <v>324</v>
      </c>
      <c r="C93" s="332" t="s">
        <v>320</v>
      </c>
      <c r="D93" s="332" t="s">
        <v>273</v>
      </c>
    </row>
    <row r="94" spans="1:4" ht="15">
      <c r="A94" s="331">
        <v>232</v>
      </c>
      <c r="B94" s="332" t="s">
        <v>3094</v>
      </c>
      <c r="C94" s="332"/>
      <c r="D94" s="332" t="s">
        <v>221</v>
      </c>
    </row>
    <row r="95" spans="1:4" ht="15">
      <c r="A95" s="331">
        <v>830</v>
      </c>
      <c r="B95" s="332" t="s">
        <v>568</v>
      </c>
      <c r="C95" s="332"/>
      <c r="D95" s="332" t="s">
        <v>221</v>
      </c>
    </row>
    <row r="96" spans="1:4" ht="15">
      <c r="A96" s="331">
        <v>206</v>
      </c>
      <c r="B96" s="332" t="s">
        <v>325</v>
      </c>
      <c r="C96" s="332"/>
      <c r="D96" s="332" t="s">
        <v>221</v>
      </c>
    </row>
    <row r="97" spans="1:4" ht="15">
      <c r="A97" s="331">
        <v>143</v>
      </c>
      <c r="B97" s="332" t="s">
        <v>326</v>
      </c>
      <c r="C97" s="332"/>
      <c r="D97" s="332" t="s">
        <v>221</v>
      </c>
    </row>
    <row r="98" spans="1:4" ht="15">
      <c r="A98" s="331">
        <v>189</v>
      </c>
      <c r="B98" s="332" t="s">
        <v>327</v>
      </c>
      <c r="C98" s="332"/>
      <c r="D98" s="332" t="s">
        <v>221</v>
      </c>
    </row>
    <row r="99" spans="1:4" ht="30">
      <c r="A99" s="331">
        <v>121</v>
      </c>
      <c r="B99" s="332" t="s">
        <v>328</v>
      </c>
      <c r="C99" s="332" t="s">
        <v>329</v>
      </c>
      <c r="D99" s="332" t="s">
        <v>221</v>
      </c>
    </row>
    <row r="100" spans="1:4" ht="15">
      <c r="A100" s="331">
        <v>87</v>
      </c>
      <c r="B100" s="332" t="s">
        <v>330</v>
      </c>
      <c r="C100" s="332"/>
      <c r="D100" s="332" t="s">
        <v>221</v>
      </c>
    </row>
    <row r="101" spans="1:4" ht="15">
      <c r="A101" s="331">
        <v>76</v>
      </c>
      <c r="B101" s="332" t="s">
        <v>331</v>
      </c>
      <c r="C101" s="332"/>
      <c r="D101" s="332" t="s">
        <v>221</v>
      </c>
    </row>
    <row r="102" spans="1:4" ht="15">
      <c r="A102" s="331">
        <v>233</v>
      </c>
      <c r="B102" s="332" t="s">
        <v>3095</v>
      </c>
      <c r="C102" s="332"/>
      <c r="D102" s="332" t="s">
        <v>221</v>
      </c>
    </row>
    <row r="103" spans="1:4" ht="15">
      <c r="A103" s="331">
        <v>83</v>
      </c>
      <c r="B103" s="332" t="s">
        <v>332</v>
      </c>
      <c r="C103" s="332"/>
      <c r="D103" s="332" t="s">
        <v>221</v>
      </c>
    </row>
    <row r="104" spans="1:4" ht="15">
      <c r="A104" s="331">
        <v>150</v>
      </c>
      <c r="B104" s="332" t="s">
        <v>333</v>
      </c>
      <c r="C104" s="332"/>
      <c r="D104" s="332" t="s">
        <v>221</v>
      </c>
    </row>
    <row r="105" spans="1:4" ht="15">
      <c r="A105" s="331">
        <v>807</v>
      </c>
      <c r="B105" s="332" t="s">
        <v>334</v>
      </c>
      <c r="C105" s="332"/>
      <c r="D105" s="332" t="s">
        <v>221</v>
      </c>
    </row>
    <row r="106" spans="1:4" ht="15">
      <c r="A106" s="331">
        <v>85</v>
      </c>
      <c r="B106" s="332" t="s">
        <v>335</v>
      </c>
      <c r="C106" s="332"/>
      <c r="D106" s="332" t="s">
        <v>221</v>
      </c>
    </row>
    <row r="107" spans="1:4" ht="15">
      <c r="A107" s="331">
        <v>61</v>
      </c>
      <c r="B107" s="332" t="s">
        <v>336</v>
      </c>
      <c r="C107" s="332"/>
      <c r="D107" s="332" t="s">
        <v>221</v>
      </c>
    </row>
    <row r="108" spans="1:4" ht="15">
      <c r="A108" s="331">
        <v>808</v>
      </c>
      <c r="B108" s="332" t="s">
        <v>337</v>
      </c>
      <c r="C108" s="332"/>
      <c r="D108" s="332" t="s">
        <v>221</v>
      </c>
    </row>
    <row r="109" spans="1:4" ht="15">
      <c r="A109" s="331">
        <v>88</v>
      </c>
      <c r="B109" s="332" t="s">
        <v>338</v>
      </c>
      <c r="C109" s="332"/>
      <c r="D109" s="332" t="s">
        <v>221</v>
      </c>
    </row>
    <row r="110" spans="1:4" ht="15">
      <c r="A110" s="331">
        <v>191</v>
      </c>
      <c r="B110" s="332" t="s">
        <v>339</v>
      </c>
      <c r="C110" s="332"/>
      <c r="D110" s="332" t="s">
        <v>221</v>
      </c>
    </row>
    <row r="111" spans="1:4" ht="15">
      <c r="A111" s="331">
        <v>217</v>
      </c>
      <c r="B111" s="332" t="s">
        <v>340</v>
      </c>
      <c r="C111" s="332"/>
      <c r="D111" s="332" t="s">
        <v>341</v>
      </c>
    </row>
    <row r="112" spans="1:4" ht="15">
      <c r="A112" s="331">
        <v>172</v>
      </c>
      <c r="B112" s="332" t="s">
        <v>342</v>
      </c>
      <c r="C112" s="332"/>
      <c r="D112" s="332" t="s">
        <v>221</v>
      </c>
    </row>
    <row r="113" spans="1:4" ht="15">
      <c r="A113" s="331">
        <v>176</v>
      </c>
      <c r="B113" s="332" t="s">
        <v>343</v>
      </c>
      <c r="C113" s="332"/>
      <c r="D113" s="332" t="s">
        <v>221</v>
      </c>
    </row>
    <row r="114" spans="1:4" ht="15">
      <c r="A114" s="331">
        <v>183</v>
      </c>
      <c r="B114" s="332" t="s">
        <v>344</v>
      </c>
      <c r="C114" s="332"/>
      <c r="D114" s="332" t="s">
        <v>221</v>
      </c>
    </row>
    <row r="115" spans="1:4" ht="15">
      <c r="A115" s="331">
        <v>184</v>
      </c>
      <c r="B115" s="332" t="s">
        <v>345</v>
      </c>
      <c r="C115" s="332"/>
      <c r="D115" s="332" t="s">
        <v>221</v>
      </c>
    </row>
    <row r="116" spans="1:4" ht="15">
      <c r="A116" s="331">
        <v>135</v>
      </c>
      <c r="B116" s="332" t="s">
        <v>346</v>
      </c>
      <c r="C116" s="332"/>
      <c r="D116" s="332" t="s">
        <v>221</v>
      </c>
    </row>
    <row r="117" spans="1:4" ht="15">
      <c r="A117" s="331">
        <v>818</v>
      </c>
      <c r="B117" s="332" t="s">
        <v>347</v>
      </c>
      <c r="C117" s="332"/>
      <c r="D117" s="332" t="s">
        <v>221</v>
      </c>
    </row>
    <row r="118" spans="1:4" ht="15">
      <c r="A118" s="331">
        <v>46</v>
      </c>
      <c r="B118" s="332" t="s">
        <v>348</v>
      </c>
      <c r="C118" s="332" t="s">
        <v>349</v>
      </c>
      <c r="D118" s="332" t="s">
        <v>221</v>
      </c>
    </row>
    <row r="119" spans="1:4" ht="15">
      <c r="A119" s="331">
        <v>1460</v>
      </c>
      <c r="B119" s="332" t="s">
        <v>350</v>
      </c>
      <c r="C119" s="332" t="s">
        <v>349</v>
      </c>
      <c r="D119" s="332" t="s">
        <v>249</v>
      </c>
    </row>
    <row r="120" spans="1:4" ht="15">
      <c r="A120" s="331">
        <v>838</v>
      </c>
      <c r="B120" s="332" t="s">
        <v>589</v>
      </c>
      <c r="C120" s="332"/>
      <c r="D120" s="332" t="s">
        <v>221</v>
      </c>
    </row>
    <row r="121" spans="1:4" ht="15">
      <c r="A121" s="331">
        <v>821</v>
      </c>
      <c r="B121" s="332" t="s">
        <v>351</v>
      </c>
      <c r="C121" s="332"/>
      <c r="D121" s="332" t="s">
        <v>221</v>
      </c>
    </row>
    <row r="122" spans="1:4" ht="15">
      <c r="A122" s="331">
        <v>137</v>
      </c>
      <c r="B122" s="332" t="s">
        <v>352</v>
      </c>
      <c r="C122" s="332"/>
      <c r="D122" s="332" t="s">
        <v>221</v>
      </c>
    </row>
    <row r="123" spans="1:4" ht="15">
      <c r="A123" s="331">
        <v>134</v>
      </c>
      <c r="B123" s="332" t="s">
        <v>353</v>
      </c>
      <c r="C123" s="332"/>
      <c r="D123" s="332" t="s">
        <v>221</v>
      </c>
    </row>
    <row r="124" spans="1:4" ht="15">
      <c r="A124" s="331">
        <v>1310</v>
      </c>
      <c r="B124" s="332" t="s">
        <v>354</v>
      </c>
      <c r="C124" s="332" t="s">
        <v>355</v>
      </c>
      <c r="D124" s="332" t="s">
        <v>249</v>
      </c>
    </row>
    <row r="125" spans="1:4" ht="15">
      <c r="A125" s="331">
        <v>31</v>
      </c>
      <c r="B125" s="332" t="s">
        <v>356</v>
      </c>
      <c r="C125" s="332" t="s">
        <v>355</v>
      </c>
      <c r="D125" s="332" t="s">
        <v>221</v>
      </c>
    </row>
    <row r="126" spans="1:4" ht="15">
      <c r="A126" s="331">
        <v>180</v>
      </c>
      <c r="B126" s="332" t="s">
        <v>357</v>
      </c>
      <c r="C126" s="332"/>
      <c r="D126" s="332" t="s">
        <v>221</v>
      </c>
    </row>
    <row r="127" spans="1:4" ht="15">
      <c r="A127" s="331">
        <v>63</v>
      </c>
      <c r="B127" s="332" t="s">
        <v>358</v>
      </c>
      <c r="C127" s="332" t="s">
        <v>301</v>
      </c>
      <c r="D127" s="332" t="s">
        <v>221</v>
      </c>
    </row>
    <row r="128" spans="1:4" ht="15">
      <c r="A128" s="331">
        <v>813</v>
      </c>
      <c r="B128" s="332" t="s">
        <v>359</v>
      </c>
      <c r="C128" s="332"/>
      <c r="D128" s="332" t="s">
        <v>221</v>
      </c>
    </row>
    <row r="129" spans="1:4" ht="15">
      <c r="A129" s="331">
        <v>185</v>
      </c>
      <c r="B129" s="332" t="s">
        <v>360</v>
      </c>
      <c r="C129" s="332"/>
      <c r="D129" s="332" t="s">
        <v>221</v>
      </c>
    </row>
    <row r="130" spans="1:4" ht="15">
      <c r="A130" s="331">
        <v>227</v>
      </c>
      <c r="B130" s="332" t="s">
        <v>3096</v>
      </c>
      <c r="C130" s="332"/>
      <c r="D130" s="332" t="s">
        <v>221</v>
      </c>
    </row>
    <row r="131" spans="1:4" ht="15">
      <c r="A131" s="331">
        <v>111</v>
      </c>
      <c r="B131" s="332" t="s">
        <v>361</v>
      </c>
      <c r="C131" s="332"/>
      <c r="D131" s="332" t="s">
        <v>221</v>
      </c>
    </row>
    <row r="132" spans="1:4" ht="15">
      <c r="A132" s="331">
        <v>11110</v>
      </c>
      <c r="B132" s="332" t="s">
        <v>362</v>
      </c>
      <c r="C132" s="332" t="s">
        <v>363</v>
      </c>
      <c r="D132" s="332" t="s">
        <v>249</v>
      </c>
    </row>
    <row r="133" spans="1:4" ht="15">
      <c r="A133" s="331">
        <v>75</v>
      </c>
      <c r="B133" s="332" t="s">
        <v>364</v>
      </c>
      <c r="C133" s="332"/>
      <c r="D133" s="332" t="s">
        <v>221</v>
      </c>
    </row>
    <row r="134" spans="1:4" ht="15">
      <c r="A134" s="331">
        <v>192</v>
      </c>
      <c r="B134" s="332" t="s">
        <v>365</v>
      </c>
      <c r="C134" s="332"/>
      <c r="D134" s="332" t="s">
        <v>221</v>
      </c>
    </row>
    <row r="135" spans="1:4" ht="15">
      <c r="A135" s="331">
        <v>228</v>
      </c>
      <c r="B135" s="332" t="s">
        <v>3097</v>
      </c>
      <c r="C135" s="332"/>
      <c r="D135" s="332" t="s">
        <v>221</v>
      </c>
    </row>
    <row r="136" spans="1:4" ht="15">
      <c r="A136" s="331">
        <v>94</v>
      </c>
      <c r="B136" s="332" t="s">
        <v>366</v>
      </c>
      <c r="C136" s="332"/>
      <c r="D136" s="332" t="s">
        <v>221</v>
      </c>
    </row>
    <row r="137" spans="1:4" ht="15">
      <c r="A137" s="331">
        <v>93</v>
      </c>
      <c r="B137" s="332" t="s">
        <v>367</v>
      </c>
      <c r="C137" s="332"/>
      <c r="D137" s="332" t="s">
        <v>221</v>
      </c>
    </row>
    <row r="138" spans="1:4" ht="15">
      <c r="A138" s="331">
        <v>64</v>
      </c>
      <c r="B138" s="332" t="s">
        <v>368</v>
      </c>
      <c r="C138" s="332"/>
      <c r="D138" s="332" t="s">
        <v>221</v>
      </c>
    </row>
    <row r="139" spans="1:4" ht="15">
      <c r="A139" s="331">
        <v>144</v>
      </c>
      <c r="B139" s="332" t="s">
        <v>369</v>
      </c>
      <c r="C139" s="332"/>
      <c r="D139" s="332" t="s">
        <v>221</v>
      </c>
    </row>
    <row r="140" spans="1:4" ht="15">
      <c r="A140" s="331">
        <v>216</v>
      </c>
      <c r="B140" s="332" t="s">
        <v>370</v>
      </c>
      <c r="C140" s="332"/>
      <c r="D140" s="332" t="s">
        <v>341</v>
      </c>
    </row>
    <row r="141" spans="1:4" ht="15">
      <c r="A141" s="331">
        <v>195</v>
      </c>
      <c r="B141" s="332" t="s">
        <v>371</v>
      </c>
      <c r="C141" s="332"/>
      <c r="D141" s="332" t="s">
        <v>221</v>
      </c>
    </row>
    <row r="142" spans="1:4" ht="15">
      <c r="A142" s="331">
        <v>89</v>
      </c>
      <c r="B142" s="332" t="s">
        <v>372</v>
      </c>
      <c r="C142" s="332"/>
      <c r="D142" s="332" t="s">
        <v>221</v>
      </c>
    </row>
    <row r="143" spans="1:4" ht="15">
      <c r="A143" s="331">
        <v>809</v>
      </c>
      <c r="B143" s="332" t="s">
        <v>373</v>
      </c>
      <c r="C143" s="332"/>
      <c r="D143" s="332" t="s">
        <v>221</v>
      </c>
    </row>
    <row r="144" spans="1:4" ht="15">
      <c r="A144" s="331">
        <v>78</v>
      </c>
      <c r="B144" s="332" t="s">
        <v>374</v>
      </c>
      <c r="C144" s="332"/>
      <c r="D144" s="332" t="s">
        <v>221</v>
      </c>
    </row>
    <row r="145" spans="1:4" ht="15">
      <c r="A145" s="331">
        <v>14</v>
      </c>
      <c r="B145" s="332" t="s">
        <v>375</v>
      </c>
      <c r="C145" s="332" t="s">
        <v>376</v>
      </c>
      <c r="D145" s="332" t="s">
        <v>221</v>
      </c>
    </row>
    <row r="146" spans="1:4" ht="15">
      <c r="A146" s="331">
        <v>1142</v>
      </c>
      <c r="B146" s="332" t="s">
        <v>377</v>
      </c>
      <c r="C146" s="332" t="s">
        <v>376</v>
      </c>
      <c r="D146" s="332" t="s">
        <v>249</v>
      </c>
    </row>
    <row r="147" spans="1:4" ht="15">
      <c r="A147" s="331">
        <v>1140</v>
      </c>
      <c r="B147" s="332" t="s">
        <v>378</v>
      </c>
      <c r="C147" s="332" t="s">
        <v>376</v>
      </c>
      <c r="D147" s="332" t="s">
        <v>258</v>
      </c>
    </row>
    <row r="148" spans="1:4" ht="15">
      <c r="A148" s="331">
        <v>1141</v>
      </c>
      <c r="B148" s="332" t="s">
        <v>379</v>
      </c>
      <c r="C148" s="332" t="s">
        <v>376</v>
      </c>
      <c r="D148" s="332" t="s">
        <v>273</v>
      </c>
    </row>
    <row r="149" spans="1:4" ht="15">
      <c r="A149" s="331">
        <v>48</v>
      </c>
      <c r="B149" s="332" t="s">
        <v>590</v>
      </c>
      <c r="C149" s="332" t="s">
        <v>591</v>
      </c>
      <c r="D149" s="332" t="s">
        <v>221</v>
      </c>
    </row>
    <row r="150" spans="1:4" ht="15">
      <c r="A150" s="331">
        <v>224</v>
      </c>
      <c r="B150" s="332" t="s">
        <v>614</v>
      </c>
      <c r="C150" s="332"/>
      <c r="D150" s="332" t="s">
        <v>221</v>
      </c>
    </row>
    <row r="151" spans="1:4" ht="15">
      <c r="A151" s="331">
        <v>38</v>
      </c>
      <c r="B151" s="332" t="s">
        <v>380</v>
      </c>
      <c r="C151" s="332" t="s">
        <v>285</v>
      </c>
      <c r="D151" s="332" t="s">
        <v>221</v>
      </c>
    </row>
    <row r="152" spans="1:4" ht="15">
      <c r="A152" s="331">
        <v>24</v>
      </c>
      <c r="B152" s="332" t="s">
        <v>381</v>
      </c>
      <c r="C152" s="332" t="s">
        <v>305</v>
      </c>
      <c r="D152" s="332" t="s">
        <v>221</v>
      </c>
    </row>
    <row r="153" spans="1:4" ht="15">
      <c r="A153" s="331">
        <v>95</v>
      </c>
      <c r="B153" s="332" t="s">
        <v>382</v>
      </c>
      <c r="C153" s="332"/>
      <c r="D153" s="332" t="s">
        <v>221</v>
      </c>
    </row>
    <row r="154" spans="1:4" ht="15">
      <c r="A154" s="331">
        <v>96</v>
      </c>
      <c r="B154" s="332" t="s">
        <v>383</v>
      </c>
      <c r="C154" s="332"/>
      <c r="D154" s="332" t="s">
        <v>221</v>
      </c>
    </row>
    <row r="155" spans="1:4" ht="15">
      <c r="A155" s="331">
        <v>805</v>
      </c>
      <c r="B155" s="332" t="s">
        <v>384</v>
      </c>
      <c r="C155" s="332"/>
      <c r="D155" s="332" t="s">
        <v>221</v>
      </c>
    </row>
    <row r="156" spans="1:4" ht="15">
      <c r="A156" s="331">
        <v>1320</v>
      </c>
      <c r="B156" s="332" t="s">
        <v>385</v>
      </c>
      <c r="C156" s="332" t="s">
        <v>243</v>
      </c>
      <c r="D156" s="332" t="s">
        <v>258</v>
      </c>
    </row>
    <row r="157" spans="1:4" ht="15">
      <c r="A157" s="331">
        <v>32</v>
      </c>
      <c r="B157" s="332" t="s">
        <v>386</v>
      </c>
      <c r="C157" s="332" t="s">
        <v>243</v>
      </c>
      <c r="D157" s="332" t="s">
        <v>221</v>
      </c>
    </row>
    <row r="158" spans="1:4" ht="15">
      <c r="A158" s="331">
        <v>110</v>
      </c>
      <c r="B158" s="332" t="s">
        <v>387</v>
      </c>
      <c r="C158" s="332"/>
      <c r="D158" s="332" t="s">
        <v>221</v>
      </c>
    </row>
    <row r="159" spans="1:4" ht="15">
      <c r="A159" s="331">
        <v>90</v>
      </c>
      <c r="B159" s="332" t="s">
        <v>388</v>
      </c>
      <c r="C159" s="332"/>
      <c r="D159" s="332" t="s">
        <v>221</v>
      </c>
    </row>
    <row r="160" spans="1:4" ht="15">
      <c r="A160" s="331">
        <v>812</v>
      </c>
      <c r="B160" s="332" t="s">
        <v>389</v>
      </c>
      <c r="C160" s="332"/>
      <c r="D160" s="332" t="s">
        <v>221</v>
      </c>
    </row>
    <row r="161" spans="1:4" ht="15">
      <c r="A161" s="331">
        <v>806</v>
      </c>
      <c r="B161" s="332" t="s">
        <v>390</v>
      </c>
      <c r="C161" s="332"/>
      <c r="D161" s="332" t="s">
        <v>221</v>
      </c>
    </row>
    <row r="162" spans="1:4" ht="15">
      <c r="A162" s="331">
        <v>15</v>
      </c>
      <c r="B162" s="332" t="s">
        <v>391</v>
      </c>
      <c r="C162" s="332" t="s">
        <v>392</v>
      </c>
      <c r="D162" s="332" t="s">
        <v>221</v>
      </c>
    </row>
    <row r="163" spans="1:4" ht="15">
      <c r="A163" s="331">
        <v>12000</v>
      </c>
      <c r="B163" s="332" t="s">
        <v>393</v>
      </c>
      <c r="C163" s="332" t="s">
        <v>394</v>
      </c>
      <c r="D163" s="332" t="s">
        <v>395</v>
      </c>
    </row>
    <row r="164" spans="1:4" ht="15">
      <c r="A164" s="331">
        <v>200</v>
      </c>
      <c r="B164" s="332" t="s">
        <v>396</v>
      </c>
      <c r="C164" s="332"/>
      <c r="D164" s="332" t="s">
        <v>397</v>
      </c>
    </row>
    <row r="165" spans="1:4" ht="15">
      <c r="A165" s="331">
        <v>12003</v>
      </c>
      <c r="B165" s="332" t="s">
        <v>398</v>
      </c>
      <c r="C165" s="332" t="s">
        <v>394</v>
      </c>
      <c r="D165" s="332" t="s">
        <v>399</v>
      </c>
    </row>
    <row r="166" spans="1:4" ht="30">
      <c r="A166" s="331">
        <v>211</v>
      </c>
      <c r="B166" s="332" t="s">
        <v>400</v>
      </c>
      <c r="C166" s="332"/>
      <c r="D166" s="332" t="s">
        <v>401</v>
      </c>
    </row>
    <row r="167" spans="1:4" ht="15">
      <c r="A167" s="331">
        <v>16</v>
      </c>
      <c r="B167" s="332" t="s">
        <v>402</v>
      </c>
      <c r="C167" s="332" t="s">
        <v>403</v>
      </c>
      <c r="D167" s="332" t="s">
        <v>221</v>
      </c>
    </row>
    <row r="168" spans="1:4" ht="15">
      <c r="A168" s="331">
        <v>1381</v>
      </c>
      <c r="B168" s="332" t="s">
        <v>404</v>
      </c>
      <c r="C168" s="332" t="s">
        <v>285</v>
      </c>
      <c r="D168" s="332" t="s">
        <v>249</v>
      </c>
    </row>
    <row r="169" spans="1:4" ht="15">
      <c r="A169" s="331">
        <v>1380</v>
      </c>
      <c r="B169" s="332" t="s">
        <v>405</v>
      </c>
      <c r="C169" s="332" t="s">
        <v>285</v>
      </c>
      <c r="D169" s="332" t="s">
        <v>258</v>
      </c>
    </row>
    <row r="170" spans="1:4" ht="15">
      <c r="A170" s="331">
        <v>841</v>
      </c>
      <c r="B170" s="332" t="s">
        <v>3141</v>
      </c>
      <c r="C170" s="332"/>
      <c r="D170" s="332" t="s">
        <v>221</v>
      </c>
    </row>
    <row r="171" spans="1:4" ht="15">
      <c r="A171" s="331">
        <v>18</v>
      </c>
      <c r="B171" s="332" t="s">
        <v>406</v>
      </c>
      <c r="C171" s="332" t="s">
        <v>307</v>
      </c>
      <c r="D171" s="332" t="s">
        <v>221</v>
      </c>
    </row>
    <row r="172" spans="1:4" ht="15">
      <c r="A172" s="331">
        <v>1181</v>
      </c>
      <c r="B172" s="332" t="s">
        <v>407</v>
      </c>
      <c r="C172" s="332" t="s">
        <v>307</v>
      </c>
      <c r="D172" s="332" t="s">
        <v>249</v>
      </c>
    </row>
    <row r="173" spans="1:4" ht="15">
      <c r="A173" s="331">
        <v>422</v>
      </c>
      <c r="B173" s="332" t="s">
        <v>408</v>
      </c>
      <c r="C173" s="332"/>
      <c r="D173" s="332" t="s">
        <v>221</v>
      </c>
    </row>
    <row r="174" spans="1:4" ht="15">
      <c r="A174" s="331">
        <v>226</v>
      </c>
      <c r="B174" s="332" t="s">
        <v>3098</v>
      </c>
      <c r="C174" s="332"/>
      <c r="D174" s="332" t="s">
        <v>221</v>
      </c>
    </row>
    <row r="175" spans="1:4" ht="15">
      <c r="A175" s="331">
        <v>91</v>
      </c>
      <c r="B175" s="332" t="s">
        <v>409</v>
      </c>
      <c r="C175" s="332"/>
      <c r="D175" s="332" t="s">
        <v>221</v>
      </c>
    </row>
    <row r="176" spans="1:4" ht="15">
      <c r="A176" s="331">
        <v>42</v>
      </c>
      <c r="B176" s="332" t="s">
        <v>410</v>
      </c>
      <c r="C176" s="332"/>
      <c r="D176" s="332" t="s">
        <v>221</v>
      </c>
    </row>
    <row r="177" spans="1:4" ht="30">
      <c r="A177" s="331">
        <v>44</v>
      </c>
      <c r="B177" s="332" t="s">
        <v>592</v>
      </c>
      <c r="C177" s="332" t="s">
        <v>243</v>
      </c>
      <c r="D177" s="332" t="s">
        <v>221</v>
      </c>
    </row>
    <row r="178" spans="1:4" ht="15">
      <c r="A178" s="331">
        <v>113</v>
      </c>
      <c r="B178" s="332" t="s">
        <v>411</v>
      </c>
      <c r="C178" s="332"/>
      <c r="D178" s="332" t="s">
        <v>221</v>
      </c>
    </row>
    <row r="179" spans="1:4" ht="30">
      <c r="A179" s="331">
        <v>193</v>
      </c>
      <c r="B179" s="332" t="s">
        <v>412</v>
      </c>
      <c r="C179" s="332"/>
      <c r="D179" s="332" t="s">
        <v>221</v>
      </c>
    </row>
    <row r="180" spans="1:4" ht="15">
      <c r="A180" s="331">
        <v>3000</v>
      </c>
      <c r="B180" s="332" t="s">
        <v>413</v>
      </c>
      <c r="C180" s="332"/>
      <c r="D180" s="332" t="s">
        <v>221</v>
      </c>
    </row>
    <row r="181" spans="1:4" ht="15">
      <c r="A181" s="331">
        <v>52</v>
      </c>
      <c r="B181" s="332" t="s">
        <v>414</v>
      </c>
      <c r="C181" s="332" t="s">
        <v>415</v>
      </c>
      <c r="D181" s="332" t="s">
        <v>221</v>
      </c>
    </row>
    <row r="182" spans="1:4" ht="15">
      <c r="A182" s="331">
        <v>3011</v>
      </c>
      <c r="B182" s="332" t="s">
        <v>593</v>
      </c>
      <c r="C182" s="332"/>
      <c r="D182" s="332" t="s">
        <v>221</v>
      </c>
    </row>
    <row r="183" spans="1:4" ht="15">
      <c r="A183" s="331">
        <v>1012</v>
      </c>
      <c r="B183" s="332" t="s">
        <v>416</v>
      </c>
      <c r="C183" s="332"/>
      <c r="D183" s="332"/>
    </row>
    <row r="184" spans="1:4" ht="15">
      <c r="A184" s="331">
        <v>840</v>
      </c>
      <c r="B184" s="332" t="s">
        <v>3099</v>
      </c>
      <c r="C184" s="332"/>
      <c r="D184" s="332" t="s">
        <v>221</v>
      </c>
    </row>
    <row r="185" spans="1:4" ht="15">
      <c r="A185" s="331">
        <v>833</v>
      </c>
      <c r="B185" s="332" t="s">
        <v>569</v>
      </c>
      <c r="C185" s="332"/>
      <c r="D185" s="332" t="s">
        <v>221</v>
      </c>
    </row>
    <row r="186" spans="1:4" ht="15">
      <c r="A186" s="331">
        <v>171</v>
      </c>
      <c r="B186" s="332" t="s">
        <v>417</v>
      </c>
      <c r="C186" s="332"/>
      <c r="D186" s="332" t="s">
        <v>221</v>
      </c>
    </row>
    <row r="187" spans="1:4" ht="15">
      <c r="A187" s="331">
        <v>832</v>
      </c>
      <c r="B187" s="332" t="s">
        <v>570</v>
      </c>
      <c r="C187" s="332"/>
      <c r="D187" s="332" t="s">
        <v>221</v>
      </c>
    </row>
    <row r="188" spans="1:4" ht="15">
      <c r="A188" s="331">
        <v>802</v>
      </c>
      <c r="B188" s="332" t="s">
        <v>418</v>
      </c>
      <c r="C188" s="332"/>
      <c r="D188" s="332" t="s">
        <v>221</v>
      </c>
    </row>
    <row r="189" spans="1:4" ht="15">
      <c r="A189" s="331">
        <v>826</v>
      </c>
      <c r="B189" s="332" t="s">
        <v>419</v>
      </c>
      <c r="C189" s="332"/>
      <c r="D189" s="332" t="s">
        <v>221</v>
      </c>
    </row>
    <row r="190" spans="1:4" ht="15">
      <c r="A190" s="331">
        <v>97</v>
      </c>
      <c r="B190" s="332" t="s">
        <v>420</v>
      </c>
      <c r="C190" s="332"/>
      <c r="D190" s="332" t="s">
        <v>221</v>
      </c>
    </row>
    <row r="191" spans="1:4" ht="15">
      <c r="A191" s="331">
        <v>53</v>
      </c>
      <c r="B191" s="332" t="s">
        <v>421</v>
      </c>
      <c r="C191" s="332" t="s">
        <v>422</v>
      </c>
      <c r="D191" s="332" t="s">
        <v>221</v>
      </c>
    </row>
    <row r="192" spans="1:4" ht="15">
      <c r="A192" s="331">
        <v>1530</v>
      </c>
      <c r="B192" s="332" t="s">
        <v>423</v>
      </c>
      <c r="C192" s="332" t="s">
        <v>422</v>
      </c>
      <c r="D192" s="332" t="s">
        <v>249</v>
      </c>
    </row>
    <row r="193" spans="1:4" ht="15">
      <c r="A193" s="331">
        <v>839</v>
      </c>
      <c r="B193" s="332" t="s">
        <v>615</v>
      </c>
      <c r="C193" s="332"/>
      <c r="D193" s="332"/>
    </row>
    <row r="194" spans="1:4" ht="15">
      <c r="A194" s="331">
        <v>131</v>
      </c>
      <c r="B194" s="332" t="s">
        <v>424</v>
      </c>
      <c r="C194" s="332"/>
      <c r="D194" s="332" t="s">
        <v>221</v>
      </c>
    </row>
    <row r="195" spans="1:4" ht="15">
      <c r="A195" s="331">
        <v>1030</v>
      </c>
      <c r="B195" s="332" t="s">
        <v>425</v>
      </c>
      <c r="C195" s="332"/>
      <c r="D195" s="332" t="s">
        <v>258</v>
      </c>
    </row>
    <row r="196" spans="1:4" ht="15">
      <c r="A196" s="331">
        <v>1031</v>
      </c>
      <c r="B196" s="332" t="s">
        <v>426</v>
      </c>
      <c r="C196" s="332"/>
      <c r="D196" s="332" t="s">
        <v>249</v>
      </c>
    </row>
    <row r="197" spans="1:4" ht="15">
      <c r="A197" s="331">
        <v>3</v>
      </c>
      <c r="B197" s="332" t="s">
        <v>427</v>
      </c>
      <c r="C197" s="332"/>
      <c r="D197" s="332" t="s">
        <v>221</v>
      </c>
    </row>
    <row r="198" spans="1:4" ht="15">
      <c r="A198" s="331">
        <v>194</v>
      </c>
      <c r="B198" s="332" t="s">
        <v>428</v>
      </c>
      <c r="C198" s="332"/>
      <c r="D198" s="332" t="s">
        <v>221</v>
      </c>
    </row>
    <row r="199" spans="1:4" ht="15">
      <c r="A199" s="331">
        <v>19</v>
      </c>
      <c r="B199" s="332" t="s">
        <v>429</v>
      </c>
      <c r="C199" s="332" t="s">
        <v>430</v>
      </c>
      <c r="D199" s="332" t="s">
        <v>221</v>
      </c>
    </row>
    <row r="200" spans="1:4" ht="15">
      <c r="A200" s="331">
        <v>1191</v>
      </c>
      <c r="B200" s="332" t="s">
        <v>431</v>
      </c>
      <c r="C200" s="332" t="s">
        <v>430</v>
      </c>
      <c r="D200" s="332" t="s">
        <v>249</v>
      </c>
    </row>
    <row r="201" spans="1:4" ht="15">
      <c r="A201" s="331">
        <v>1190</v>
      </c>
      <c r="B201" s="332" t="s">
        <v>432</v>
      </c>
      <c r="C201" s="332" t="s">
        <v>430</v>
      </c>
      <c r="D201" s="332" t="s">
        <v>273</v>
      </c>
    </row>
    <row r="202" spans="1:4" ht="15">
      <c r="A202" s="331">
        <v>28</v>
      </c>
      <c r="B202" s="332" t="s">
        <v>40</v>
      </c>
      <c r="C202" s="332" t="s">
        <v>251</v>
      </c>
      <c r="D202" s="332" t="s">
        <v>221</v>
      </c>
    </row>
    <row r="203" spans="1:4" ht="15">
      <c r="A203" s="331">
        <v>27</v>
      </c>
      <c r="B203" s="332" t="s">
        <v>433</v>
      </c>
      <c r="C203" s="332" t="s">
        <v>251</v>
      </c>
      <c r="D203" s="332" t="s">
        <v>221</v>
      </c>
    </row>
    <row r="204" spans="1:4" ht="15">
      <c r="A204" s="331">
        <v>213</v>
      </c>
      <c r="B204" s="332" t="s">
        <v>434</v>
      </c>
      <c r="C204" s="332"/>
      <c r="D204" s="332" t="s">
        <v>221</v>
      </c>
    </row>
    <row r="205" spans="1:4" ht="15">
      <c r="A205" s="331">
        <v>207</v>
      </c>
      <c r="B205" s="332" t="s">
        <v>435</v>
      </c>
      <c r="C205" s="332"/>
      <c r="D205" s="332" t="s">
        <v>221</v>
      </c>
    </row>
    <row r="206" spans="1:4" ht="15">
      <c r="A206" s="331">
        <v>500</v>
      </c>
      <c r="B206" s="332" t="s">
        <v>436</v>
      </c>
      <c r="C206" s="332" t="s">
        <v>437</v>
      </c>
      <c r="D206" s="332" t="s">
        <v>438</v>
      </c>
    </row>
    <row r="207" spans="1:4" ht="15">
      <c r="A207" s="331">
        <v>501</v>
      </c>
      <c r="B207" s="332" t="s">
        <v>439</v>
      </c>
      <c r="C207" s="332" t="s">
        <v>437</v>
      </c>
      <c r="D207" s="332" t="s">
        <v>438</v>
      </c>
    </row>
    <row r="208" spans="1:4" ht="15">
      <c r="A208" s="331">
        <v>502</v>
      </c>
      <c r="B208" s="332" t="s">
        <v>440</v>
      </c>
      <c r="C208" s="332" t="s">
        <v>437</v>
      </c>
      <c r="D208" s="332" t="s">
        <v>438</v>
      </c>
    </row>
    <row r="209" spans="1:4" ht="15">
      <c r="A209" s="331">
        <v>3001</v>
      </c>
      <c r="B209" s="332" t="s">
        <v>441</v>
      </c>
      <c r="C209" s="332"/>
      <c r="D209" s="332" t="s">
        <v>221</v>
      </c>
    </row>
    <row r="210" spans="1:4" ht="15">
      <c r="A210" s="331">
        <v>208</v>
      </c>
      <c r="B210" s="332" t="s">
        <v>442</v>
      </c>
      <c r="C210" s="332"/>
      <c r="D210" s="332" t="s">
        <v>221</v>
      </c>
    </row>
    <row r="211" spans="1:4" ht="15">
      <c r="A211" s="331">
        <v>214</v>
      </c>
      <c r="B211" s="332" t="s">
        <v>443</v>
      </c>
      <c r="C211" s="332"/>
      <c r="D211" s="332" t="s">
        <v>221</v>
      </c>
    </row>
    <row r="212" spans="1:4" ht="15">
      <c r="A212" s="331">
        <v>817</v>
      </c>
      <c r="B212" s="332" t="s">
        <v>444</v>
      </c>
      <c r="C212" s="332"/>
      <c r="D212" s="332" t="s">
        <v>221</v>
      </c>
    </row>
    <row r="213" spans="1:4" ht="15">
      <c r="A213" s="331">
        <v>120</v>
      </c>
      <c r="B213" s="332" t="s">
        <v>445</v>
      </c>
      <c r="C213" s="332" t="s">
        <v>403</v>
      </c>
      <c r="D213" s="332" t="s">
        <v>221</v>
      </c>
    </row>
    <row r="214" spans="1:4" ht="15">
      <c r="A214" s="331">
        <v>65</v>
      </c>
      <c r="B214" s="332" t="s">
        <v>446</v>
      </c>
      <c r="C214" s="332"/>
      <c r="D214" s="332" t="s">
        <v>221</v>
      </c>
    </row>
    <row r="215" spans="1:4" ht="15">
      <c r="A215" s="331">
        <v>822</v>
      </c>
      <c r="B215" s="332" t="s">
        <v>447</v>
      </c>
      <c r="C215" s="332"/>
      <c r="D215" s="332" t="s">
        <v>221</v>
      </c>
    </row>
    <row r="216" spans="1:4" ht="15">
      <c r="A216" s="331">
        <v>103</v>
      </c>
      <c r="B216" s="332" t="s">
        <v>448</v>
      </c>
      <c r="C216" s="332"/>
      <c r="D216" s="332" t="s">
        <v>221</v>
      </c>
    </row>
    <row r="217" spans="1:4" ht="15">
      <c r="A217" s="331">
        <v>108</v>
      </c>
      <c r="B217" s="332" t="s">
        <v>449</v>
      </c>
      <c r="C217" s="332"/>
      <c r="D217" s="332" t="s">
        <v>221</v>
      </c>
    </row>
    <row r="218" spans="1:4" ht="15">
      <c r="A218" s="331">
        <v>104</v>
      </c>
      <c r="B218" s="332" t="s">
        <v>450</v>
      </c>
      <c r="C218" s="332"/>
      <c r="D218" s="332" t="s">
        <v>221</v>
      </c>
    </row>
    <row r="219" spans="1:4" ht="15">
      <c r="A219" s="331">
        <v>105</v>
      </c>
      <c r="B219" s="332" t="s">
        <v>451</v>
      </c>
      <c r="C219" s="332"/>
      <c r="D219" s="332" t="s">
        <v>221</v>
      </c>
    </row>
    <row r="220" spans="1:4" ht="15">
      <c r="A220" s="331">
        <v>106</v>
      </c>
      <c r="B220" s="332" t="s">
        <v>452</v>
      </c>
      <c r="C220" s="332"/>
      <c r="D220" s="332" t="s">
        <v>221</v>
      </c>
    </row>
    <row r="221" spans="1:4" ht="15">
      <c r="A221" s="331">
        <v>107</v>
      </c>
      <c r="B221" s="332" t="s">
        <v>453</v>
      </c>
      <c r="C221" s="332"/>
      <c r="D221" s="332" t="s">
        <v>221</v>
      </c>
    </row>
    <row r="222" spans="1:4" ht="15">
      <c r="A222" s="331">
        <v>101</v>
      </c>
      <c r="B222" s="332" t="s">
        <v>454</v>
      </c>
      <c r="C222" s="332"/>
      <c r="D222" s="332" t="s">
        <v>221</v>
      </c>
    </row>
    <row r="223" spans="1:4" ht="15">
      <c r="A223" s="331">
        <v>102</v>
      </c>
      <c r="B223" s="332" t="s">
        <v>455</v>
      </c>
      <c r="C223" s="332"/>
      <c r="D223" s="332" t="s">
        <v>221</v>
      </c>
    </row>
    <row r="224" spans="1:4" ht="15">
      <c r="A224" s="331">
        <v>814</v>
      </c>
      <c r="B224" s="332" t="s">
        <v>456</v>
      </c>
      <c r="C224" s="332"/>
      <c r="D224" s="332" t="s">
        <v>221</v>
      </c>
    </row>
    <row r="225" spans="1:4" ht="15">
      <c r="A225" s="331">
        <v>209</v>
      </c>
      <c r="B225" s="332" t="s">
        <v>457</v>
      </c>
      <c r="C225" s="332"/>
      <c r="D225" s="332" t="s">
        <v>221</v>
      </c>
    </row>
    <row r="226" spans="1:4" ht="15">
      <c r="A226" s="331">
        <v>205</v>
      </c>
      <c r="B226" s="332" t="s">
        <v>571</v>
      </c>
      <c r="C226" s="332"/>
      <c r="D226" s="332" t="s">
        <v>221</v>
      </c>
    </row>
    <row r="227" spans="1:4" ht="30">
      <c r="A227" s="331">
        <v>225</v>
      </c>
      <c r="B227" s="332" t="s">
        <v>3100</v>
      </c>
      <c r="C227" s="332"/>
      <c r="D227" s="332" t="s">
        <v>221</v>
      </c>
    </row>
    <row r="228" spans="1:4" ht="15">
      <c r="A228" s="331">
        <v>834</v>
      </c>
      <c r="B228" s="332" t="s">
        <v>594</v>
      </c>
      <c r="C228" s="332"/>
      <c r="D228" s="332" t="s">
        <v>221</v>
      </c>
    </row>
    <row r="229" spans="1:4" ht="15">
      <c r="A229" s="331">
        <v>824</v>
      </c>
      <c r="B229" s="332" t="s">
        <v>458</v>
      </c>
      <c r="C229" s="332"/>
      <c r="D229" s="332" t="s">
        <v>221</v>
      </c>
    </row>
    <row r="230" spans="1:4" ht="30">
      <c r="A230" s="331">
        <v>829</v>
      </c>
      <c r="B230" s="332" t="s">
        <v>459</v>
      </c>
      <c r="C230" s="332"/>
      <c r="D230" s="332" t="s">
        <v>221</v>
      </c>
    </row>
    <row r="231" spans="1:4" ht="30">
      <c r="A231" s="331">
        <v>1020</v>
      </c>
      <c r="B231" s="332" t="s">
        <v>460</v>
      </c>
      <c r="C231" s="332"/>
      <c r="D231" s="332" t="s">
        <v>287</v>
      </c>
    </row>
    <row r="232" spans="1:4" ht="15">
      <c r="A232" s="331">
        <v>2</v>
      </c>
      <c r="B232" s="332" t="s">
        <v>461</v>
      </c>
      <c r="C232" s="332"/>
      <c r="D232" s="332"/>
    </row>
    <row r="233" spans="1:4" ht="15">
      <c r="A233" s="331">
        <v>835</v>
      </c>
      <c r="B233" s="332" t="s">
        <v>595</v>
      </c>
      <c r="C233" s="332"/>
      <c r="D233" s="332" t="s">
        <v>221</v>
      </c>
    </row>
    <row r="234" spans="1:4" ht="15">
      <c r="A234" s="331">
        <v>138</v>
      </c>
      <c r="B234" s="332" t="s">
        <v>462</v>
      </c>
      <c r="C234" s="332"/>
      <c r="D234" s="332" t="s">
        <v>221</v>
      </c>
    </row>
    <row r="235" spans="1:4" ht="15">
      <c r="A235" s="331">
        <v>837</v>
      </c>
      <c r="B235" s="332" t="s">
        <v>596</v>
      </c>
      <c r="C235" s="332"/>
      <c r="D235" s="332" t="s">
        <v>221</v>
      </c>
    </row>
    <row r="236" spans="1:4" ht="15">
      <c r="A236" s="331">
        <v>45</v>
      </c>
      <c r="B236" s="332" t="s">
        <v>463</v>
      </c>
      <c r="C236" s="332"/>
      <c r="D236" s="332" t="s">
        <v>221</v>
      </c>
    </row>
    <row r="237" spans="1:4" ht="15">
      <c r="A237" s="331">
        <v>11300</v>
      </c>
      <c r="B237" s="332" t="s">
        <v>464</v>
      </c>
      <c r="C237" s="332"/>
      <c r="D237" s="332" t="s">
        <v>249</v>
      </c>
    </row>
    <row r="238" spans="1:4" ht="15">
      <c r="A238" s="331">
        <v>130</v>
      </c>
      <c r="B238" s="332" t="s">
        <v>465</v>
      </c>
      <c r="C238" s="332"/>
      <c r="D238" s="332" t="s">
        <v>221</v>
      </c>
    </row>
    <row r="239" spans="1:4" ht="15">
      <c r="A239" s="331">
        <v>100</v>
      </c>
      <c r="B239" s="332" t="s">
        <v>466</v>
      </c>
      <c r="C239" s="332"/>
      <c r="D239" s="332" t="s">
        <v>221</v>
      </c>
    </row>
    <row r="240" spans="1:4" ht="15">
      <c r="A240" s="331">
        <v>12006</v>
      </c>
      <c r="B240" s="332" t="s">
        <v>597</v>
      </c>
      <c r="C240" s="332"/>
      <c r="D240" s="332" t="s">
        <v>598</v>
      </c>
    </row>
    <row r="241" spans="1:4" ht="15">
      <c r="A241" s="331">
        <v>12005</v>
      </c>
      <c r="B241" s="332" t="s">
        <v>616</v>
      </c>
      <c r="C241" s="332"/>
      <c r="D241" s="332" t="s">
        <v>588</v>
      </c>
    </row>
    <row r="242" spans="1:4" ht="15">
      <c r="A242" s="331">
        <v>99</v>
      </c>
      <c r="B242" s="332" t="s">
        <v>467</v>
      </c>
      <c r="C242" s="332"/>
      <c r="D242" s="332" t="s">
        <v>221</v>
      </c>
    </row>
    <row r="243" spans="1:4" ht="15">
      <c r="A243" s="331">
        <v>54</v>
      </c>
      <c r="B243" s="332" t="s">
        <v>468</v>
      </c>
      <c r="C243" s="332" t="s">
        <v>469</v>
      </c>
      <c r="D243" s="332" t="s">
        <v>221</v>
      </c>
    </row>
    <row r="244" spans="1:4" ht="15">
      <c r="A244" s="331">
        <v>12002</v>
      </c>
      <c r="B244" s="332" t="s">
        <v>470</v>
      </c>
      <c r="C244" s="332"/>
      <c r="D244" s="332"/>
    </row>
    <row r="245" spans="1:4" ht="15">
      <c r="A245" s="331">
        <v>804</v>
      </c>
      <c r="B245" s="332" t="s">
        <v>471</v>
      </c>
      <c r="C245" s="332"/>
      <c r="D245" s="332" t="s">
        <v>221</v>
      </c>
    </row>
    <row r="246" spans="1:4" ht="30">
      <c r="A246" s="331">
        <v>210</v>
      </c>
      <c r="B246" s="332" t="s">
        <v>472</v>
      </c>
      <c r="C246" s="332"/>
      <c r="D246" s="332" t="s">
        <v>401</v>
      </c>
    </row>
    <row r="247" spans="1:4" ht="15">
      <c r="A247" s="331">
        <v>815</v>
      </c>
      <c r="B247" s="332" t="s">
        <v>473</v>
      </c>
      <c r="C247" s="332"/>
      <c r="D247" s="332" t="s">
        <v>221</v>
      </c>
    </row>
    <row r="248" spans="1:4" ht="15">
      <c r="A248" s="331">
        <v>20</v>
      </c>
      <c r="B248" s="332" t="s">
        <v>474</v>
      </c>
      <c r="C248" s="332" t="s">
        <v>475</v>
      </c>
      <c r="D248" s="332" t="s">
        <v>221</v>
      </c>
    </row>
    <row r="249" spans="1:4" ht="15">
      <c r="A249" s="331">
        <v>1200</v>
      </c>
      <c r="B249" s="332" t="s">
        <v>476</v>
      </c>
      <c r="C249" s="332" t="s">
        <v>475</v>
      </c>
      <c r="D249" s="332" t="s">
        <v>268</v>
      </c>
    </row>
    <row r="250" spans="1:4" ht="15">
      <c r="A250" s="331">
        <v>1201</v>
      </c>
      <c r="B250" s="332" t="s">
        <v>477</v>
      </c>
      <c r="C250" s="332" t="s">
        <v>475</v>
      </c>
      <c r="D250" s="332" t="s">
        <v>271</v>
      </c>
    </row>
    <row r="251" spans="1:4" ht="15">
      <c r="A251" s="331">
        <v>423</v>
      </c>
      <c r="B251" s="332" t="s">
        <v>478</v>
      </c>
      <c r="C251" s="332"/>
      <c r="D251" s="332" t="s">
        <v>221</v>
      </c>
    </row>
    <row r="252" spans="1:4" ht="30">
      <c r="A252" s="331">
        <v>212</v>
      </c>
      <c r="B252" s="332" t="s">
        <v>479</v>
      </c>
      <c r="C252" s="332"/>
      <c r="D252" s="332" t="s">
        <v>401</v>
      </c>
    </row>
    <row r="253" spans="1:4" ht="15">
      <c r="A253" s="331">
        <v>12004</v>
      </c>
      <c r="B253" s="332" t="s">
        <v>480</v>
      </c>
      <c r="C253" s="332"/>
      <c r="D253" s="332"/>
    </row>
    <row r="254" spans="1:4" ht="15">
      <c r="A254" s="331">
        <v>6</v>
      </c>
      <c r="B254" s="332" t="s">
        <v>481</v>
      </c>
      <c r="C254" s="332" t="s">
        <v>482</v>
      </c>
      <c r="D254" s="332"/>
    </row>
    <row r="255" spans="1:4" ht="15">
      <c r="A255" s="331">
        <v>34</v>
      </c>
      <c r="B255" s="332" t="s">
        <v>483</v>
      </c>
      <c r="C255" s="332" t="s">
        <v>484</v>
      </c>
      <c r="D255" s="332" t="s">
        <v>221</v>
      </c>
    </row>
    <row r="256" spans="1:4" ht="15">
      <c r="A256" s="331">
        <v>35</v>
      </c>
      <c r="B256" s="332" t="s">
        <v>485</v>
      </c>
      <c r="C256" s="332" t="s">
        <v>486</v>
      </c>
      <c r="D256" s="332" t="s">
        <v>221</v>
      </c>
    </row>
    <row r="257" spans="1:4" ht="15">
      <c r="A257" s="331">
        <v>1350</v>
      </c>
      <c r="B257" s="332" t="s">
        <v>487</v>
      </c>
      <c r="C257" s="332" t="s">
        <v>486</v>
      </c>
      <c r="D257" s="332" t="s">
        <v>273</v>
      </c>
    </row>
    <row r="258" spans="1:4" ht="15">
      <c r="A258" s="331">
        <v>36</v>
      </c>
      <c r="B258" s="332" t="s">
        <v>488</v>
      </c>
      <c r="C258" s="332" t="s">
        <v>489</v>
      </c>
      <c r="D258" s="332" t="s">
        <v>221</v>
      </c>
    </row>
    <row r="259" spans="1:4" ht="15">
      <c r="A259" s="331">
        <v>1360</v>
      </c>
      <c r="B259" s="332" t="s">
        <v>490</v>
      </c>
      <c r="C259" s="332" t="s">
        <v>489</v>
      </c>
      <c r="D259" s="332" t="s">
        <v>249</v>
      </c>
    </row>
    <row r="260" spans="1:4" ht="15">
      <c r="A260" s="331">
        <v>21</v>
      </c>
      <c r="B260" s="332" t="s">
        <v>491</v>
      </c>
      <c r="C260" s="332" t="s">
        <v>492</v>
      </c>
      <c r="D260" s="332" t="s">
        <v>221</v>
      </c>
    </row>
    <row r="261" spans="1:4" ht="15">
      <c r="A261" s="331">
        <v>1212</v>
      </c>
      <c r="B261" s="332" t="s">
        <v>493</v>
      </c>
      <c r="C261" s="332" t="s">
        <v>492</v>
      </c>
      <c r="D261" s="332" t="s">
        <v>249</v>
      </c>
    </row>
    <row r="262" spans="1:4" ht="15">
      <c r="A262" s="331">
        <v>1210</v>
      </c>
      <c r="B262" s="332" t="s">
        <v>494</v>
      </c>
      <c r="C262" s="332" t="s">
        <v>492</v>
      </c>
      <c r="D262" s="332" t="s">
        <v>258</v>
      </c>
    </row>
    <row r="263" spans="1:4" ht="15">
      <c r="A263" s="331">
        <v>1211</v>
      </c>
      <c r="B263" s="332" t="s">
        <v>495</v>
      </c>
      <c r="C263" s="332" t="s">
        <v>492</v>
      </c>
      <c r="D263" s="332" t="s">
        <v>273</v>
      </c>
    </row>
    <row r="264" spans="1:4" ht="15">
      <c r="A264" s="331">
        <v>55</v>
      </c>
      <c r="B264" s="332" t="s">
        <v>496</v>
      </c>
      <c r="C264" s="332" t="s">
        <v>497</v>
      </c>
      <c r="D264" s="332" t="s">
        <v>221</v>
      </c>
    </row>
    <row r="265" spans="1:4" ht="15">
      <c r="A265" s="331">
        <v>92</v>
      </c>
      <c r="B265" s="332" t="s">
        <v>498</v>
      </c>
      <c r="C265" s="332"/>
      <c r="D265" s="332" t="s">
        <v>221</v>
      </c>
    </row>
    <row r="266" spans="1:4" ht="15">
      <c r="A266" s="331">
        <v>56</v>
      </c>
      <c r="B266" s="332" t="s">
        <v>499</v>
      </c>
      <c r="C266" s="332" t="s">
        <v>500</v>
      </c>
      <c r="D266" s="332" t="s">
        <v>221</v>
      </c>
    </row>
    <row r="267" spans="1:4" ht="15">
      <c r="A267" s="331">
        <v>1</v>
      </c>
      <c r="B267" s="332" t="s">
        <v>31</v>
      </c>
      <c r="C267" s="332"/>
      <c r="D267" s="332" t="s">
        <v>501</v>
      </c>
    </row>
    <row r="268" spans="1:4" ht="30">
      <c r="A268" s="331">
        <v>1011</v>
      </c>
      <c r="B268" s="332" t="s">
        <v>502</v>
      </c>
      <c r="C268" s="332"/>
      <c r="D268" s="332" t="s">
        <v>287</v>
      </c>
    </row>
    <row r="269" spans="1:4" ht="15">
      <c r="A269" s="331">
        <v>1010</v>
      </c>
      <c r="B269" s="332" t="s">
        <v>602</v>
      </c>
      <c r="C269" s="332"/>
      <c r="D269" s="332" t="s">
        <v>501</v>
      </c>
    </row>
    <row r="270" spans="1:4" ht="15">
      <c r="A270" s="331">
        <v>470</v>
      </c>
      <c r="B270" s="332" t="s">
        <v>503</v>
      </c>
      <c r="C270" s="332"/>
      <c r="D270" s="332" t="s">
        <v>221</v>
      </c>
    </row>
    <row r="271" spans="1:4" ht="15">
      <c r="A271" s="331">
        <v>472</v>
      </c>
      <c r="B271" s="332" t="s">
        <v>504</v>
      </c>
      <c r="C271" s="332"/>
      <c r="D271" s="332" t="s">
        <v>221</v>
      </c>
    </row>
    <row r="272" spans="1:4" ht="15">
      <c r="A272" s="331">
        <v>471</v>
      </c>
      <c r="B272" s="332" t="s">
        <v>505</v>
      </c>
      <c r="C272" s="332"/>
      <c r="D272" s="332" t="s">
        <v>221</v>
      </c>
    </row>
    <row r="273" spans="1:4" ht="15">
      <c r="A273" s="331">
        <v>816</v>
      </c>
      <c r="B273" s="332" t="s">
        <v>506</v>
      </c>
      <c r="C273" s="332"/>
      <c r="D273" s="332" t="s">
        <v>221</v>
      </c>
    </row>
    <row r="274" spans="1:4" ht="15">
      <c r="A274" s="331">
        <v>831</v>
      </c>
      <c r="B274" s="332" t="s">
        <v>572</v>
      </c>
      <c r="C274" s="332"/>
      <c r="D274" s="332" t="s">
        <v>221</v>
      </c>
    </row>
    <row r="275" spans="1:4" ht="15">
      <c r="A275" s="331">
        <v>74</v>
      </c>
      <c r="B275" s="332" t="s">
        <v>507</v>
      </c>
      <c r="C275" s="332"/>
      <c r="D275" s="332" t="s">
        <v>221</v>
      </c>
    </row>
    <row r="276" spans="1:4" ht="15">
      <c r="A276" s="331">
        <v>70</v>
      </c>
      <c r="B276" s="332" t="s">
        <v>508</v>
      </c>
      <c r="C276" s="332"/>
      <c r="D276" s="332" t="s">
        <v>221</v>
      </c>
    </row>
    <row r="277" spans="1:4" ht="15">
      <c r="A277" s="331">
        <v>836</v>
      </c>
      <c r="B277" s="332" t="s">
        <v>599</v>
      </c>
      <c r="C277" s="332"/>
      <c r="D277" s="332" t="s">
        <v>221</v>
      </c>
    </row>
    <row r="278" spans="1:4" ht="30">
      <c r="A278" s="331">
        <v>40</v>
      </c>
      <c r="B278" s="332" t="s">
        <v>509</v>
      </c>
      <c r="C278" s="332"/>
      <c r="D278" s="332" t="s">
        <v>221</v>
      </c>
    </row>
    <row r="279" spans="1:4" ht="15">
      <c r="A279" s="331">
        <v>57</v>
      </c>
      <c r="B279" s="332" t="s">
        <v>510</v>
      </c>
      <c r="C279" s="332" t="s">
        <v>511</v>
      </c>
      <c r="D279" s="332" t="s">
        <v>221</v>
      </c>
    </row>
    <row r="280" spans="1:4" ht="15">
      <c r="A280" s="331">
        <v>1370</v>
      </c>
      <c r="B280" s="332" t="s">
        <v>600</v>
      </c>
      <c r="C280" s="332" t="s">
        <v>313</v>
      </c>
      <c r="D280" s="332" t="s">
        <v>258</v>
      </c>
    </row>
    <row r="281" spans="1:4" ht="15">
      <c r="A281" s="331">
        <v>811</v>
      </c>
      <c r="B281" s="332" t="s">
        <v>512</v>
      </c>
      <c r="C281" s="332"/>
      <c r="D281" s="332" t="s">
        <v>221</v>
      </c>
    </row>
    <row r="282" spans="1:4" ht="15">
      <c r="A282" s="331">
        <v>421</v>
      </c>
      <c r="B282" s="332" t="s">
        <v>513</v>
      </c>
      <c r="C282" s="332"/>
      <c r="D282" s="332" t="s">
        <v>221</v>
      </c>
    </row>
    <row r="283" spans="1:4" ht="15">
      <c r="A283" s="331">
        <v>823</v>
      </c>
      <c r="B283" s="332" t="s">
        <v>514</v>
      </c>
      <c r="C283" s="332"/>
      <c r="D283" s="332" t="s">
        <v>221</v>
      </c>
    </row>
    <row r="284" spans="1:4" ht="15">
      <c r="A284" s="331">
        <v>819</v>
      </c>
      <c r="B284" s="332" t="s">
        <v>515</v>
      </c>
      <c r="C284" s="332"/>
      <c r="D284" s="332" t="s">
        <v>221</v>
      </c>
    </row>
    <row r="285" spans="1:4" ht="30">
      <c r="A285" s="331">
        <v>124</v>
      </c>
      <c r="B285" s="332" t="s">
        <v>516</v>
      </c>
      <c r="C285" s="332" t="s">
        <v>517</v>
      </c>
      <c r="D285" s="332" t="s">
        <v>221</v>
      </c>
    </row>
    <row r="286" spans="1:4" ht="30">
      <c r="A286" s="331">
        <v>129</v>
      </c>
      <c r="B286" s="332" t="s">
        <v>518</v>
      </c>
      <c r="C286" s="332" t="s">
        <v>519</v>
      </c>
      <c r="D286" s="332" t="s">
        <v>221</v>
      </c>
    </row>
    <row r="287" spans="1:4" ht="15">
      <c r="A287" s="331">
        <v>125</v>
      </c>
      <c r="B287" s="332" t="s">
        <v>601</v>
      </c>
      <c r="C287" s="332" t="s">
        <v>403</v>
      </c>
      <c r="D287" s="332" t="s">
        <v>221</v>
      </c>
    </row>
    <row r="288" spans="1:4" ht="15">
      <c r="A288" s="331">
        <v>810</v>
      </c>
      <c r="B288" s="332" t="s">
        <v>520</v>
      </c>
      <c r="C288" s="332"/>
      <c r="D288" s="332" t="s">
        <v>221</v>
      </c>
    </row>
    <row r="289" spans="1:4" ht="15">
      <c r="A289" s="331">
        <v>77</v>
      </c>
      <c r="B289" s="332" t="s">
        <v>521</v>
      </c>
      <c r="C289" s="332"/>
      <c r="D289" s="332" t="s">
        <v>221</v>
      </c>
    </row>
    <row r="290" spans="1:4" ht="15">
      <c r="A290" s="331">
        <v>79</v>
      </c>
      <c r="B290" s="332" t="s">
        <v>522</v>
      </c>
      <c r="C290" s="332"/>
      <c r="D290" s="332" t="s">
        <v>221</v>
      </c>
    </row>
    <row r="291" spans="1:4" ht="15">
      <c r="A291" s="331">
        <v>71</v>
      </c>
      <c r="B291" s="332" t="s">
        <v>523</v>
      </c>
      <c r="C291" s="332"/>
      <c r="D291" s="332" t="s">
        <v>221</v>
      </c>
    </row>
    <row r="292" spans="1:4" ht="15">
      <c r="A292" s="331">
        <v>204</v>
      </c>
      <c r="B292" s="332" t="s">
        <v>524</v>
      </c>
      <c r="C292" s="332" t="s">
        <v>525</v>
      </c>
      <c r="D292" s="332" t="s">
        <v>287</v>
      </c>
    </row>
    <row r="293" spans="1:4" ht="15">
      <c r="A293" s="331">
        <v>203</v>
      </c>
      <c r="B293" s="332" t="s">
        <v>526</v>
      </c>
      <c r="C293" s="332" t="s">
        <v>527</v>
      </c>
      <c r="D293" s="332" t="s">
        <v>287</v>
      </c>
    </row>
    <row r="294" spans="1:4" ht="15">
      <c r="A294" s="331">
        <v>201</v>
      </c>
      <c r="B294" s="332" t="s">
        <v>528</v>
      </c>
      <c r="C294" s="332" t="s">
        <v>529</v>
      </c>
      <c r="D294" s="332" t="s">
        <v>287</v>
      </c>
    </row>
    <row r="295" spans="1:4" ht="15">
      <c r="A295" s="331">
        <v>202</v>
      </c>
      <c r="B295" s="332" t="s">
        <v>530</v>
      </c>
      <c r="C295" s="332" t="s">
        <v>531</v>
      </c>
      <c r="D295" s="332" t="s">
        <v>287</v>
      </c>
    </row>
    <row r="296" spans="1:4" ht="15">
      <c r="A296" s="331">
        <v>215</v>
      </c>
      <c r="B296" s="332" t="s">
        <v>532</v>
      </c>
      <c r="C296" s="332" t="s">
        <v>533</v>
      </c>
      <c r="D296" s="332" t="s">
        <v>287</v>
      </c>
    </row>
    <row r="297" spans="1:4" ht="15">
      <c r="A297" s="331">
        <v>4</v>
      </c>
      <c r="B297" s="332" t="s">
        <v>534</v>
      </c>
      <c r="C297" s="332"/>
      <c r="D297" s="332" t="s">
        <v>535</v>
      </c>
    </row>
    <row r="298" spans="1:4" ht="15">
      <c r="A298" s="331">
        <v>58</v>
      </c>
      <c r="B298" s="332" t="s">
        <v>536</v>
      </c>
      <c r="C298" s="332" t="s">
        <v>537</v>
      </c>
      <c r="D298" s="332" t="s">
        <v>221</v>
      </c>
    </row>
    <row r="299" spans="1:4" ht="15">
      <c r="A299" s="331">
        <v>1580</v>
      </c>
      <c r="B299" s="332" t="s">
        <v>538</v>
      </c>
      <c r="C299" s="332" t="s">
        <v>537</v>
      </c>
      <c r="D299" s="332" t="s">
        <v>273</v>
      </c>
    </row>
    <row r="300" spans="1:4" ht="15">
      <c r="A300" s="331">
        <v>181</v>
      </c>
      <c r="B300" s="332" t="s">
        <v>539</v>
      </c>
      <c r="C300" s="332"/>
      <c r="D300" s="332" t="s">
        <v>221</v>
      </c>
    </row>
    <row r="301" spans="1:4" ht="15">
      <c r="A301" s="331">
        <v>59</v>
      </c>
      <c r="B301" s="332" t="s">
        <v>540</v>
      </c>
      <c r="C301" s="332" t="s">
        <v>541</v>
      </c>
      <c r="D301" s="332" t="s">
        <v>221</v>
      </c>
    </row>
    <row r="302" spans="1:4" ht="15">
      <c r="A302" s="331">
        <v>1590</v>
      </c>
      <c r="B302" s="332" t="s">
        <v>542</v>
      </c>
      <c r="C302" s="332" t="s">
        <v>541</v>
      </c>
      <c r="D302" s="332" t="s">
        <v>249</v>
      </c>
    </row>
    <row r="303" spans="1:4" ht="15">
      <c r="A303" s="331">
        <v>1620</v>
      </c>
      <c r="B303" s="332" t="s">
        <v>543</v>
      </c>
      <c r="C303" s="332" t="s">
        <v>251</v>
      </c>
      <c r="D303" s="332" t="s">
        <v>249</v>
      </c>
    </row>
    <row r="304" spans="1:4" ht="30">
      <c r="A304" s="331">
        <v>62</v>
      </c>
      <c r="B304" s="332" t="s">
        <v>544</v>
      </c>
      <c r="C304" s="332" t="s">
        <v>251</v>
      </c>
      <c r="D304" s="332" t="s">
        <v>221</v>
      </c>
    </row>
    <row r="305" spans="1:4" ht="15">
      <c r="A305" s="331">
        <v>47</v>
      </c>
      <c r="B305" s="332" t="s">
        <v>545</v>
      </c>
      <c r="C305" s="332"/>
      <c r="D305" s="332" t="s">
        <v>221</v>
      </c>
    </row>
    <row r="306" spans="1:4" ht="30">
      <c r="A306" s="331">
        <v>145</v>
      </c>
      <c r="B306" s="332" t="s">
        <v>546</v>
      </c>
      <c r="C306" s="332"/>
      <c r="D306" s="332" t="s">
        <v>221</v>
      </c>
    </row>
    <row r="307" spans="1:4" ht="15">
      <c r="A307" s="331">
        <v>82</v>
      </c>
      <c r="B307" s="332" t="s">
        <v>547</v>
      </c>
      <c r="C307" s="332"/>
      <c r="D307" s="332" t="s">
        <v>221</v>
      </c>
    </row>
    <row r="308" spans="1:4" ht="30">
      <c r="A308" s="331">
        <v>148</v>
      </c>
      <c r="B308" s="332" t="s">
        <v>548</v>
      </c>
      <c r="C308" s="332"/>
      <c r="D308" s="332" t="s">
        <v>221</v>
      </c>
    </row>
    <row r="309" spans="1:4" ht="15">
      <c r="A309" s="331">
        <v>12001</v>
      </c>
      <c r="B309" s="332" t="s">
        <v>549</v>
      </c>
      <c r="C309" s="332"/>
      <c r="D309" s="332"/>
    </row>
    <row r="310" spans="1:4" ht="15">
      <c r="A310" s="331">
        <v>22</v>
      </c>
      <c r="B310" s="332" t="s">
        <v>550</v>
      </c>
      <c r="C310" s="332" t="s">
        <v>551</v>
      </c>
      <c r="D310" s="332" t="s">
        <v>221</v>
      </c>
    </row>
    <row r="311" spans="1:4" ht="15">
      <c r="A311" s="331">
        <v>1220</v>
      </c>
      <c r="B311" s="332" t="s">
        <v>552</v>
      </c>
      <c r="C311" s="332" t="s">
        <v>551</v>
      </c>
      <c r="D311" s="332" t="s">
        <v>249</v>
      </c>
    </row>
    <row r="312" spans="1:4" ht="15">
      <c r="A312" s="331">
        <v>23</v>
      </c>
      <c r="B312" s="332" t="s">
        <v>553</v>
      </c>
      <c r="C312" s="332" t="s">
        <v>554</v>
      </c>
      <c r="D312" s="332" t="s">
        <v>221</v>
      </c>
    </row>
    <row r="313" spans="1:4" ht="15">
      <c r="A313" s="331">
        <v>1231</v>
      </c>
      <c r="B313" s="332" t="s">
        <v>555</v>
      </c>
      <c r="C313" s="332" t="s">
        <v>554</v>
      </c>
      <c r="D313" s="332" t="s">
        <v>249</v>
      </c>
    </row>
    <row r="314" spans="1:4" ht="15">
      <c r="A314" s="331">
        <v>1232</v>
      </c>
      <c r="B314" s="332" t="s">
        <v>556</v>
      </c>
      <c r="C314" s="332" t="s">
        <v>554</v>
      </c>
      <c r="D314" s="332" t="s">
        <v>258</v>
      </c>
    </row>
    <row r="315" spans="1:4" ht="15">
      <c r="A315" s="331">
        <v>1230</v>
      </c>
      <c r="B315" s="332" t="s">
        <v>557</v>
      </c>
      <c r="C315" s="332" t="s">
        <v>554</v>
      </c>
      <c r="D315" s="332" t="s">
        <v>273</v>
      </c>
    </row>
  </sheetData>
  <sheetProtection password="ED2E" sheet="1" formatCells="0"/>
  <printOptions/>
  <pageMargins left="0.75" right="0.75" top="1" bottom="1" header="0" footer="0"/>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heet1">
    <pageSetUpPr fitToPage="1"/>
  </sheetPr>
  <dimension ref="A1:L101"/>
  <sheetViews>
    <sheetView zoomScalePageLayoutView="0" workbookViewId="0" topLeftCell="A1">
      <selection activeCell="C17" sqref="C17"/>
    </sheetView>
  </sheetViews>
  <sheetFormatPr defaultColWidth="9.00390625" defaultRowHeight="12.75"/>
  <cols>
    <col min="1" max="1" width="89.375" style="82" customWidth="1"/>
    <col min="2" max="2" width="14.125" style="82" customWidth="1"/>
    <col min="3" max="4" width="9.125" style="82" customWidth="1"/>
  </cols>
  <sheetData>
    <row r="1" spans="1:2" ht="15.75">
      <c r="A1" s="466" t="s">
        <v>128</v>
      </c>
      <c r="B1" s="466"/>
    </row>
    <row r="2" spans="1:5" ht="12.75" customHeight="1">
      <c r="A2" s="346"/>
      <c r="B2" s="346"/>
      <c r="C2" s="346"/>
      <c r="D2" s="346"/>
      <c r="E2" s="346"/>
    </row>
    <row r="3" spans="1:5" ht="12.75" customHeight="1">
      <c r="A3" s="424" t="s">
        <v>3210</v>
      </c>
      <c r="B3" s="346"/>
      <c r="C3" s="346"/>
      <c r="D3" s="346"/>
      <c r="E3" s="346"/>
    </row>
    <row r="4" ht="12.75">
      <c r="E4" s="82"/>
    </row>
    <row r="5" spans="1:12" s="427" customFormat="1" ht="19.5" customHeight="1">
      <c r="A5" s="425" t="s">
        <v>3211</v>
      </c>
      <c r="B5" s="426"/>
      <c r="C5" s="426"/>
      <c r="D5" s="426"/>
      <c r="E5" s="426"/>
      <c r="F5" s="426"/>
      <c r="G5" s="426"/>
      <c r="H5" s="426"/>
      <c r="I5" s="426"/>
      <c r="J5" s="426"/>
      <c r="K5" s="426"/>
      <c r="L5" s="426"/>
    </row>
    <row r="6" spans="5:8" ht="12.75">
      <c r="E6" s="82"/>
      <c r="F6" s="82"/>
      <c r="G6" s="82"/>
      <c r="H6" s="82"/>
    </row>
    <row r="7" spans="5:8" ht="12.75">
      <c r="E7" s="82"/>
      <c r="F7" s="82"/>
      <c r="G7" s="82"/>
      <c r="H7" s="82"/>
    </row>
    <row r="8" spans="1:8" ht="12.75">
      <c r="A8"/>
      <c r="E8" s="82"/>
      <c r="F8" s="82"/>
      <c r="G8" s="82"/>
      <c r="H8" s="82"/>
    </row>
    <row r="9" spans="5:8" ht="12.75">
      <c r="E9" s="82"/>
      <c r="F9" s="82"/>
      <c r="G9" s="82"/>
      <c r="H9" s="82"/>
    </row>
    <row r="10" spans="5:8" ht="12.75">
      <c r="E10" s="82"/>
      <c r="F10" s="82"/>
      <c r="G10" s="82"/>
      <c r="H10" s="82"/>
    </row>
    <row r="11" spans="5:8" ht="12.75">
      <c r="E11" s="82"/>
      <c r="F11" s="82"/>
      <c r="G11" s="82"/>
      <c r="H11" s="82"/>
    </row>
    <row r="12" spans="5:8" ht="12.75">
      <c r="E12" s="82"/>
      <c r="F12" s="82"/>
      <c r="G12" s="82"/>
      <c r="H12" s="82"/>
    </row>
    <row r="13" spans="5:8" ht="12.75">
      <c r="E13" s="82"/>
      <c r="F13" s="82"/>
      <c r="G13" s="82"/>
      <c r="H13" s="82"/>
    </row>
    <row r="14" spans="5:8" ht="12.75">
      <c r="E14" s="82"/>
      <c r="F14" s="82"/>
      <c r="G14" s="82"/>
      <c r="H14" s="82"/>
    </row>
    <row r="15" spans="5:8" ht="12.75">
      <c r="E15" s="82"/>
      <c r="F15" s="82"/>
      <c r="G15" s="82"/>
      <c r="H15" s="82"/>
    </row>
    <row r="16" spans="5:8" ht="12.75">
      <c r="E16" s="82"/>
      <c r="F16" s="82"/>
      <c r="G16" s="82"/>
      <c r="H16" s="82"/>
    </row>
    <row r="17" spans="5:8" ht="12.75">
      <c r="E17" s="82"/>
      <c r="F17" s="82"/>
      <c r="G17" s="82"/>
      <c r="H17" s="82"/>
    </row>
    <row r="18" spans="5:8" ht="12.75">
      <c r="E18" s="82"/>
      <c r="F18" s="82"/>
      <c r="G18" s="82"/>
      <c r="H18" s="82"/>
    </row>
    <row r="19" spans="5:8" ht="12.75">
      <c r="E19" s="82"/>
      <c r="F19" s="82"/>
      <c r="G19" s="82"/>
      <c r="H19" s="82"/>
    </row>
    <row r="20" spans="5:8" ht="12.75">
      <c r="E20" s="82"/>
      <c r="F20" s="82"/>
      <c r="G20" s="82"/>
      <c r="H20" s="82"/>
    </row>
    <row r="21" spans="5:8" ht="12.75">
      <c r="E21" s="82"/>
      <c r="F21" s="82"/>
      <c r="G21" s="82"/>
      <c r="H21" s="82"/>
    </row>
    <row r="22" spans="5:8" ht="12.75">
      <c r="E22" s="82"/>
      <c r="F22" s="82"/>
      <c r="G22" s="82"/>
      <c r="H22" s="82"/>
    </row>
    <row r="23" spans="5:8" ht="12.75">
      <c r="E23" s="82"/>
      <c r="F23" s="82"/>
      <c r="G23" s="82"/>
      <c r="H23" s="82"/>
    </row>
    <row r="24" spans="5:8" ht="12.75">
      <c r="E24" s="82"/>
      <c r="F24" s="82"/>
      <c r="G24" s="82"/>
      <c r="H24" s="82"/>
    </row>
    <row r="25" spans="5:8" ht="12.75">
      <c r="E25" s="82"/>
      <c r="F25" s="82"/>
      <c r="G25" s="82"/>
      <c r="H25" s="82"/>
    </row>
    <row r="26" spans="5:8" ht="12.75">
      <c r="E26" s="82"/>
      <c r="F26" s="82"/>
      <c r="G26" s="82"/>
      <c r="H26" s="82"/>
    </row>
    <row r="27" spans="5:8" ht="12.75">
      <c r="E27" s="82"/>
      <c r="F27" s="82"/>
      <c r="G27" s="82"/>
      <c r="H27" s="82"/>
    </row>
    <row r="28" spans="5:8" ht="12.75">
      <c r="E28" s="82"/>
      <c r="F28" s="82"/>
      <c r="G28" s="82"/>
      <c r="H28" s="82"/>
    </row>
    <row r="29" spans="5:8" ht="12.75">
      <c r="E29" s="82"/>
      <c r="F29" s="82"/>
      <c r="G29" s="82"/>
      <c r="H29" s="82"/>
    </row>
    <row r="30" spans="5:8" ht="12.75">
      <c r="E30" s="82"/>
      <c r="F30" s="82"/>
      <c r="G30" s="82"/>
      <c r="H30" s="82"/>
    </row>
    <row r="31" spans="5:8" ht="12.75">
      <c r="E31" s="82"/>
      <c r="F31" s="82"/>
      <c r="G31" s="82"/>
      <c r="H31" s="82"/>
    </row>
    <row r="32" spans="5:8" ht="12.75">
      <c r="E32" s="82"/>
      <c r="F32" s="82"/>
      <c r="G32" s="82"/>
      <c r="H32" s="82"/>
    </row>
    <row r="33" spans="5:8" ht="12.75">
      <c r="E33" s="82"/>
      <c r="F33" s="82"/>
      <c r="G33" s="82"/>
      <c r="H33" s="82"/>
    </row>
    <row r="34" spans="5:8" ht="12.75">
      <c r="E34" s="82"/>
      <c r="F34" s="82"/>
      <c r="G34" s="82"/>
      <c r="H34" s="82"/>
    </row>
    <row r="35" spans="5:8" ht="12.75">
      <c r="E35" s="82"/>
      <c r="F35" s="82"/>
      <c r="G35" s="82"/>
      <c r="H35" s="82"/>
    </row>
    <row r="36" spans="5:8" ht="12.75">
      <c r="E36" s="82"/>
      <c r="F36" s="82"/>
      <c r="G36" s="82"/>
      <c r="H36" s="82"/>
    </row>
    <row r="37" spans="5:8" ht="12.75">
      <c r="E37" s="82"/>
      <c r="F37" s="82"/>
      <c r="G37" s="82"/>
      <c r="H37" s="82"/>
    </row>
    <row r="38" spans="5:8" ht="12.75">
      <c r="E38" s="82"/>
      <c r="F38" s="82"/>
      <c r="G38" s="82"/>
      <c r="H38" s="82"/>
    </row>
    <row r="39" spans="5:8" ht="12.75">
      <c r="E39" s="82"/>
      <c r="F39" s="82"/>
      <c r="G39" s="82"/>
      <c r="H39" s="82"/>
    </row>
    <row r="40" spans="5:8" ht="12.75">
      <c r="E40" s="82"/>
      <c r="F40" s="82"/>
      <c r="G40" s="82"/>
      <c r="H40" s="82"/>
    </row>
    <row r="41" spans="5:8" ht="12.75">
      <c r="E41" s="82"/>
      <c r="F41" s="82"/>
      <c r="G41" s="82"/>
      <c r="H41" s="82"/>
    </row>
    <row r="42" spans="5:8" ht="12.75">
      <c r="E42" s="82"/>
      <c r="F42" s="82"/>
      <c r="G42" s="82"/>
      <c r="H42" s="82"/>
    </row>
    <row r="43" spans="5:8" ht="12.75">
      <c r="E43" s="82"/>
      <c r="F43" s="82"/>
      <c r="G43" s="82"/>
      <c r="H43" s="82"/>
    </row>
    <row r="44" spans="5:8" ht="12.75">
      <c r="E44" s="82"/>
      <c r="F44" s="82"/>
      <c r="G44" s="82"/>
      <c r="H44" s="82"/>
    </row>
    <row r="45" spans="5:8" ht="12.75">
      <c r="E45" s="82"/>
      <c r="F45" s="82"/>
      <c r="G45" s="82"/>
      <c r="H45" s="82"/>
    </row>
    <row r="46" spans="5:8" ht="12.75">
      <c r="E46" s="82"/>
      <c r="F46" s="82"/>
      <c r="G46" s="82"/>
      <c r="H46" s="82"/>
    </row>
    <row r="47" spans="5:8" ht="12.75">
      <c r="E47" s="82"/>
      <c r="F47" s="82"/>
      <c r="G47" s="82"/>
      <c r="H47" s="82"/>
    </row>
    <row r="48" spans="5:8" ht="12.75">
      <c r="E48" s="82"/>
      <c r="F48" s="82"/>
      <c r="G48" s="82"/>
      <c r="H48" s="82"/>
    </row>
    <row r="49" spans="5:8" ht="12.75">
      <c r="E49" s="82"/>
      <c r="F49" s="82"/>
      <c r="G49" s="82"/>
      <c r="H49" s="82"/>
    </row>
    <row r="50" spans="5:8" ht="12.75">
      <c r="E50" s="82"/>
      <c r="F50" s="82"/>
      <c r="G50" s="82"/>
      <c r="H50" s="82"/>
    </row>
    <row r="51" spans="5:8" ht="12.75">
      <c r="E51" s="82"/>
      <c r="F51" s="82"/>
      <c r="G51" s="82"/>
      <c r="H51" s="82"/>
    </row>
    <row r="52" spans="5:8" ht="12.75">
      <c r="E52" s="82"/>
      <c r="F52" s="82"/>
      <c r="G52" s="82"/>
      <c r="H52" s="82"/>
    </row>
    <row r="53" ht="12.75">
      <c r="E53" s="82"/>
    </row>
    <row r="54" ht="12.75">
      <c r="E54" s="82"/>
    </row>
    <row r="55" ht="12.75">
      <c r="E55" s="82"/>
    </row>
    <row r="56" ht="12.75">
      <c r="E56" s="82"/>
    </row>
    <row r="57" ht="12.75">
      <c r="E57" s="82"/>
    </row>
    <row r="58" ht="12.75">
      <c r="E58" s="82"/>
    </row>
    <row r="59" ht="12.75">
      <c r="E59" s="82"/>
    </row>
    <row r="60" ht="12.75">
      <c r="E60" s="82"/>
    </row>
    <row r="61" ht="12.75">
      <c r="E61" s="82"/>
    </row>
    <row r="62" ht="12.75">
      <c r="E62" s="82"/>
    </row>
    <row r="63" ht="12.75">
      <c r="E63" s="82"/>
    </row>
    <row r="64" ht="12.75">
      <c r="E64" s="82"/>
    </row>
    <row r="65" ht="12.75">
      <c r="E65" s="82"/>
    </row>
    <row r="66" ht="12.75">
      <c r="E66" s="82"/>
    </row>
    <row r="67" ht="12.75">
      <c r="E67" s="82"/>
    </row>
    <row r="68" ht="12.75">
      <c r="E68" s="82"/>
    </row>
    <row r="69" ht="12.75">
      <c r="E69" s="82"/>
    </row>
    <row r="70" ht="12.75">
      <c r="E70" s="82"/>
    </row>
    <row r="71" ht="12.75">
      <c r="E71" s="82"/>
    </row>
    <row r="72" ht="12.75">
      <c r="E72" s="82"/>
    </row>
    <row r="73" ht="12.75">
      <c r="E73" s="82"/>
    </row>
    <row r="74" ht="12.75">
      <c r="E74" s="82"/>
    </row>
    <row r="75" ht="12.75">
      <c r="E75" s="82"/>
    </row>
    <row r="76" ht="12.75">
      <c r="E76" s="82"/>
    </row>
    <row r="77" ht="12.75">
      <c r="E77" s="82"/>
    </row>
    <row r="78" ht="12.75">
      <c r="E78" s="82"/>
    </row>
    <row r="79" ht="12.75">
      <c r="E79" s="82"/>
    </row>
    <row r="80" ht="12.75">
      <c r="E80" s="82"/>
    </row>
    <row r="81" ht="12.75">
      <c r="E81" s="82"/>
    </row>
    <row r="82" ht="12.75">
      <c r="E82" s="82"/>
    </row>
    <row r="83" ht="12.75">
      <c r="E83" s="82"/>
    </row>
    <row r="84" ht="12.75">
      <c r="E84" s="82"/>
    </row>
    <row r="85" ht="12.75">
      <c r="E85" s="82"/>
    </row>
    <row r="86" ht="12.75">
      <c r="E86" s="82"/>
    </row>
    <row r="87" ht="12.75">
      <c r="E87" s="82"/>
    </row>
    <row r="88" ht="12.75">
      <c r="E88" s="82"/>
    </row>
    <row r="89" ht="12.75">
      <c r="E89" s="82"/>
    </row>
    <row r="90" ht="12.75">
      <c r="E90" s="82"/>
    </row>
    <row r="91" ht="12.75">
      <c r="E91" s="82"/>
    </row>
    <row r="92" ht="12.75">
      <c r="E92" s="82"/>
    </row>
    <row r="93" ht="12.75">
      <c r="E93" s="82"/>
    </row>
    <row r="94" ht="12.75">
      <c r="E94" s="82"/>
    </row>
    <row r="95" ht="12.75">
      <c r="E95" s="82"/>
    </row>
    <row r="96" ht="12.75">
      <c r="E96" s="82"/>
    </row>
    <row r="97" ht="12.75">
      <c r="E97" s="82"/>
    </row>
    <row r="98" ht="12.75">
      <c r="E98" s="82"/>
    </row>
    <row r="99" ht="12.75">
      <c r="E99" s="82"/>
    </row>
    <row r="100" ht="12.75">
      <c r="E100" s="82"/>
    </row>
    <row r="101" ht="12.75">
      <c r="E101" s="82"/>
    </row>
  </sheetData>
  <sheetProtection/>
  <mergeCells count="1">
    <mergeCell ref="A1:B1"/>
  </mergeCells>
  <printOptions/>
  <pageMargins left="0.7480314960629921" right="0.7480314960629921" top="0.984251968503937" bottom="0.984251968503937" header="0.5118110236220472" footer="0.5118110236220472"/>
  <pageSetup fitToHeight="1" fitToWidth="1" horizontalDpi="300" verticalDpi="300" orientation="portrait" paperSize="9" scale="93" r:id="rId2"/>
  <headerFooter alignWithMargins="0">
    <oddHeader>&amp;LPoročilo o obratovalnem monitoringu odpadnih vod</oddHeader>
    <oddFooter>&amp;L&amp;F&amp;CStran &amp;P</oddFooter>
  </headerFooter>
  <drawing r:id="rId1"/>
</worksheet>
</file>

<file path=xl/worksheets/sheet12.xml><?xml version="1.0" encoding="utf-8"?>
<worksheet xmlns="http://schemas.openxmlformats.org/spreadsheetml/2006/main" xmlns:r="http://schemas.openxmlformats.org/officeDocument/2006/relationships">
  <sheetPr codeName="List24">
    <pageSetUpPr fitToPage="1"/>
  </sheetPr>
  <dimension ref="A1:G13"/>
  <sheetViews>
    <sheetView zoomScalePageLayoutView="0" workbookViewId="0" topLeftCell="A1">
      <selection activeCell="A1" sqref="A1:C1"/>
    </sheetView>
  </sheetViews>
  <sheetFormatPr defaultColWidth="23.25390625" defaultRowHeight="12.75"/>
  <cols>
    <col min="1" max="1" width="13.125" style="320" customWidth="1"/>
    <col min="2" max="2" width="42.75390625" style="319" customWidth="1"/>
    <col min="3" max="3" width="17.625" style="321" customWidth="1"/>
    <col min="4" max="5" width="23.25390625" style="319" customWidth="1"/>
    <col min="6" max="6" width="28.25390625" style="319" customWidth="1"/>
    <col min="7" max="16384" width="23.25390625" style="319" customWidth="1"/>
  </cols>
  <sheetData>
    <row r="1" spans="1:7" ht="43.5" customHeight="1">
      <c r="A1" s="467" t="s">
        <v>3085</v>
      </c>
      <c r="B1" s="468"/>
      <c r="C1" s="468"/>
      <c r="D1" s="316">
        <v>2035</v>
      </c>
      <c r="E1" s="317"/>
      <c r="F1" s="317"/>
      <c r="G1" s="318"/>
    </row>
    <row r="2" spans="1:7" ht="36.75" customHeight="1">
      <c r="A2" s="428" t="s">
        <v>3086</v>
      </c>
      <c r="B2" s="429" t="s">
        <v>3087</v>
      </c>
      <c r="C2" s="430" t="s">
        <v>3088</v>
      </c>
      <c r="D2" s="317"/>
      <c r="E2" s="317"/>
      <c r="F2" s="317"/>
      <c r="G2" s="318"/>
    </row>
    <row r="3" spans="1:3" ht="13.5" thickBot="1">
      <c r="A3" s="431">
        <v>20500</v>
      </c>
      <c r="B3" s="432" t="s">
        <v>2939</v>
      </c>
      <c r="C3" s="433">
        <v>370.5</v>
      </c>
    </row>
    <row r="4" ht="12.75"/>
    <row r="5" ht="12.75"/>
    <row r="13" ht="12.75">
      <c r="G13" s="325"/>
    </row>
  </sheetData>
  <sheetProtection password="ED2E" sheet="1" objects="1" scenarios="1" formatCells="0"/>
  <mergeCells count="1">
    <mergeCell ref="A1:C1"/>
  </mergeCells>
  <printOptions/>
  <pageMargins left="0.984251968503937" right="0.7874015748031497" top="0.7874015748031497" bottom="0.7874015748031497" header="0" footer="0"/>
  <pageSetup blackAndWhite="1" firstPageNumber="7" useFirstPageNumber="1" fitToHeight="0" fitToWidth="1" horizontalDpi="300" verticalDpi="300" orientation="portrait" paperSize="9" scale="86" r:id="rId4"/>
  <headerFooter alignWithMargins="0">
    <oddFooter>&amp;L&amp;F&amp;CStran &amp;P</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List6"/>
  <dimension ref="A2:M61"/>
  <sheetViews>
    <sheetView tabSelected="1" zoomScalePageLayoutView="0" workbookViewId="0" topLeftCell="A33">
      <selection activeCell="M7" sqref="M7"/>
    </sheetView>
  </sheetViews>
  <sheetFormatPr defaultColWidth="9.00390625" defaultRowHeight="12.75"/>
  <cols>
    <col min="1" max="1" width="11.75390625" style="0" customWidth="1"/>
    <col min="2" max="2" width="11.00390625" style="0" bestFit="1" customWidth="1"/>
    <col min="3" max="3" width="10.00390625" style="0" bestFit="1" customWidth="1"/>
    <col min="4" max="4" width="11.00390625" style="0" bestFit="1" customWidth="1"/>
    <col min="5" max="5" width="12.625" style="0" bestFit="1" customWidth="1"/>
    <col min="6" max="11" width="8.75390625" style="0" customWidth="1"/>
  </cols>
  <sheetData>
    <row r="2" spans="1:9" ht="12.75">
      <c r="A2" s="215" t="s">
        <v>152</v>
      </c>
      <c r="B2" s="216"/>
      <c r="C2" s="216"/>
      <c r="D2" s="216"/>
      <c r="E2" s="216"/>
      <c r="F2" s="216"/>
      <c r="G2" s="216"/>
      <c r="H2" s="216"/>
      <c r="I2" s="216"/>
    </row>
    <row r="3" ht="13.5" thickBot="1"/>
    <row r="4" spans="1:11" ht="15" thickBot="1">
      <c r="A4" s="469" t="s">
        <v>153</v>
      </c>
      <c r="B4" s="471" t="s">
        <v>154</v>
      </c>
      <c r="C4" s="471"/>
      <c r="D4" s="471"/>
      <c r="E4" s="217" t="s">
        <v>155</v>
      </c>
      <c r="F4" s="471" t="s">
        <v>32</v>
      </c>
      <c r="G4" s="471"/>
      <c r="H4" s="471"/>
      <c r="I4" s="471" t="s">
        <v>156</v>
      </c>
      <c r="J4" s="471"/>
      <c r="K4" s="471"/>
    </row>
    <row r="5" spans="1:11" ht="15" thickBot="1">
      <c r="A5" s="470"/>
      <c r="B5" s="217" t="s">
        <v>157</v>
      </c>
      <c r="C5" s="217" t="s">
        <v>158</v>
      </c>
      <c r="D5" s="217" t="s">
        <v>159</v>
      </c>
      <c r="E5" s="217" t="s">
        <v>160</v>
      </c>
      <c r="F5" s="217" t="s">
        <v>157</v>
      </c>
      <c r="G5" s="217" t="s">
        <v>158</v>
      </c>
      <c r="H5" s="217" t="s">
        <v>159</v>
      </c>
      <c r="I5" s="217" t="s">
        <v>157</v>
      </c>
      <c r="J5" s="217" t="s">
        <v>158</v>
      </c>
      <c r="K5" s="217" t="s">
        <v>159</v>
      </c>
    </row>
    <row r="6" spans="1:13" ht="12.75">
      <c r="A6" s="218" t="s">
        <v>161</v>
      </c>
      <c r="B6" s="436">
        <v>6.2</v>
      </c>
      <c r="C6" s="436">
        <v>6.2</v>
      </c>
      <c r="D6" s="436">
        <v>6.2</v>
      </c>
      <c r="E6" s="436">
        <v>6.2</v>
      </c>
      <c r="F6" s="434">
        <v>7.3234</v>
      </c>
      <c r="G6" s="434">
        <v>7.3234</v>
      </c>
      <c r="H6" s="434">
        <v>7.3234</v>
      </c>
      <c r="I6" s="219"/>
      <c r="J6" s="219"/>
      <c r="K6" s="219"/>
      <c r="M6" s="438">
        <f>E6/24</f>
        <v>0.25833333333333336</v>
      </c>
    </row>
    <row r="7" spans="1:13" ht="12.75">
      <c r="A7" s="218" t="s">
        <v>162</v>
      </c>
      <c r="B7" s="437">
        <v>8.830428571428572</v>
      </c>
      <c r="C7" s="437">
        <v>4.611</v>
      </c>
      <c r="D7" s="437">
        <v>13.552</v>
      </c>
      <c r="E7" s="437">
        <v>61.813</v>
      </c>
      <c r="F7" s="435">
        <v>7.321514285714286</v>
      </c>
      <c r="G7" s="435">
        <v>7.253</v>
      </c>
      <c r="H7" s="435">
        <v>7.3778</v>
      </c>
      <c r="I7" s="218"/>
      <c r="J7" s="218"/>
      <c r="K7" s="218"/>
      <c r="M7" s="438">
        <f aca="true" t="shared" si="0" ref="M7:M58">E7/7/24</f>
        <v>0.3679345238095238</v>
      </c>
    </row>
    <row r="8" spans="1:13" ht="12.75">
      <c r="A8" s="218" t="s">
        <v>163</v>
      </c>
      <c r="B8" s="437">
        <v>11.669285714285715</v>
      </c>
      <c r="C8" s="437">
        <v>8.922</v>
      </c>
      <c r="D8" s="437">
        <v>18.534</v>
      </c>
      <c r="E8" s="437">
        <v>81.685</v>
      </c>
      <c r="F8" s="435">
        <v>7.265857142857143</v>
      </c>
      <c r="G8" s="435">
        <v>7.167</v>
      </c>
      <c r="H8" s="435">
        <v>7.3362</v>
      </c>
      <c r="I8" s="218"/>
      <c r="J8" s="218"/>
      <c r="K8" s="218"/>
      <c r="M8" s="438">
        <f t="shared" si="0"/>
        <v>0.4862202380952381</v>
      </c>
    </row>
    <row r="9" spans="1:13" ht="12.75">
      <c r="A9" s="218" t="s">
        <v>164</v>
      </c>
      <c r="B9" s="437">
        <v>9.121</v>
      </c>
      <c r="C9" s="437">
        <v>5.339</v>
      </c>
      <c r="D9" s="437">
        <v>13.428</v>
      </c>
      <c r="E9" s="437">
        <v>63.847</v>
      </c>
      <c r="F9" s="435">
        <v>7.225557142857142</v>
      </c>
      <c r="G9" s="435">
        <v>7.1286</v>
      </c>
      <c r="H9" s="435">
        <v>7.3108</v>
      </c>
      <c r="I9" s="218"/>
      <c r="J9" s="218"/>
      <c r="K9" s="218"/>
      <c r="M9" s="438">
        <f t="shared" si="0"/>
        <v>0.38004166666666667</v>
      </c>
    </row>
    <row r="10" spans="1:13" ht="12.75">
      <c r="A10" s="218" t="s">
        <v>165</v>
      </c>
      <c r="B10" s="437">
        <v>9.485142857142858</v>
      </c>
      <c r="C10" s="437">
        <v>8.168</v>
      </c>
      <c r="D10" s="437">
        <v>13.326</v>
      </c>
      <c r="E10" s="437">
        <v>66.396</v>
      </c>
      <c r="F10" s="435">
        <v>7.277785714285715</v>
      </c>
      <c r="G10" s="435">
        <v>7.2406</v>
      </c>
      <c r="H10" s="435">
        <v>7.3009</v>
      </c>
      <c r="I10" s="218"/>
      <c r="J10" s="218"/>
      <c r="K10" s="218"/>
      <c r="M10" s="438">
        <f t="shared" si="0"/>
        <v>0.39521428571428574</v>
      </c>
    </row>
    <row r="11" spans="1:13" ht="12.75">
      <c r="A11" s="218" t="s">
        <v>166</v>
      </c>
      <c r="B11" s="437">
        <v>23.694714285714287</v>
      </c>
      <c r="C11" s="437">
        <v>9.016</v>
      </c>
      <c r="D11" s="437">
        <v>44.805</v>
      </c>
      <c r="E11" s="437">
        <v>165.863</v>
      </c>
      <c r="F11" s="435">
        <v>7.378371428571428</v>
      </c>
      <c r="G11" s="435">
        <v>7.1988</v>
      </c>
      <c r="H11" s="435">
        <v>7.5537</v>
      </c>
      <c r="I11" s="218"/>
      <c r="J11" s="218"/>
      <c r="K11" s="218"/>
      <c r="M11" s="438">
        <f t="shared" si="0"/>
        <v>0.987279761904762</v>
      </c>
    </row>
    <row r="12" spans="1:13" ht="12.75">
      <c r="A12" s="218" t="s">
        <v>167</v>
      </c>
      <c r="B12" s="437">
        <v>34.00857142857143</v>
      </c>
      <c r="C12" s="437">
        <v>3.04</v>
      </c>
      <c r="D12" s="437">
        <v>111.633</v>
      </c>
      <c r="E12" s="437">
        <v>238.06</v>
      </c>
      <c r="F12" s="435">
        <v>7.582428571428571</v>
      </c>
      <c r="G12" s="435">
        <v>7.2527</v>
      </c>
      <c r="H12" s="435">
        <v>7.6969</v>
      </c>
      <c r="I12" s="218"/>
      <c r="J12" s="218"/>
      <c r="K12" s="218"/>
      <c r="M12" s="438">
        <f t="shared" si="0"/>
        <v>1.4170238095238095</v>
      </c>
    </row>
    <row r="13" spans="1:13" ht="12.75">
      <c r="A13" s="218" t="s">
        <v>168</v>
      </c>
      <c r="B13" s="437">
        <v>12.686142857142856</v>
      </c>
      <c r="C13" s="437">
        <v>9.075</v>
      </c>
      <c r="D13" s="437">
        <v>19.733</v>
      </c>
      <c r="E13" s="437">
        <v>88.803</v>
      </c>
      <c r="F13" s="435">
        <v>7.518700000000001</v>
      </c>
      <c r="G13" s="435">
        <v>7.4618</v>
      </c>
      <c r="H13" s="435">
        <v>7.6442</v>
      </c>
      <c r="I13" s="218"/>
      <c r="J13" s="218"/>
      <c r="K13" s="218"/>
      <c r="M13" s="438">
        <f t="shared" si="0"/>
        <v>0.5285892857142857</v>
      </c>
    </row>
    <row r="14" spans="1:13" ht="12.75">
      <c r="A14" s="218" t="s">
        <v>169</v>
      </c>
      <c r="B14" s="437">
        <v>13.788</v>
      </c>
      <c r="C14" s="437">
        <v>13.679</v>
      </c>
      <c r="D14" s="437">
        <v>14.097</v>
      </c>
      <c r="E14" s="437">
        <v>96.516</v>
      </c>
      <c r="F14" s="435">
        <v>7.473285714285715</v>
      </c>
      <c r="G14" s="435">
        <v>7.2771</v>
      </c>
      <c r="H14" s="435">
        <v>7.737</v>
      </c>
      <c r="I14" s="218"/>
      <c r="J14" s="218"/>
      <c r="K14" s="218"/>
      <c r="M14" s="438">
        <f t="shared" si="0"/>
        <v>0.5745</v>
      </c>
    </row>
    <row r="15" spans="1:13" ht="12.75">
      <c r="A15" s="218" t="s">
        <v>170</v>
      </c>
      <c r="B15" s="437">
        <v>15.736857142857145</v>
      </c>
      <c r="C15" s="437">
        <v>13.853</v>
      </c>
      <c r="D15" s="437">
        <v>18.513</v>
      </c>
      <c r="E15" s="437">
        <v>110.15800000000002</v>
      </c>
      <c r="F15" s="435">
        <v>7.5095142857142845</v>
      </c>
      <c r="G15" s="435">
        <v>7.2984</v>
      </c>
      <c r="H15" s="435">
        <v>7.6905</v>
      </c>
      <c r="I15" s="218"/>
      <c r="J15" s="218"/>
      <c r="K15" s="218"/>
      <c r="M15" s="438">
        <f t="shared" si="0"/>
        <v>0.6557023809523811</v>
      </c>
    </row>
    <row r="16" spans="1:13" ht="12.75">
      <c r="A16" s="218" t="s">
        <v>171</v>
      </c>
      <c r="B16" s="437">
        <v>14.509428571428572</v>
      </c>
      <c r="C16" s="437">
        <v>13.679</v>
      </c>
      <c r="D16" s="437">
        <v>18.565</v>
      </c>
      <c r="E16" s="437">
        <v>101.566</v>
      </c>
      <c r="F16" s="435">
        <v>7.448771428571428</v>
      </c>
      <c r="G16" s="435">
        <v>7.3853</v>
      </c>
      <c r="H16" s="435">
        <v>7.521</v>
      </c>
      <c r="I16" s="218"/>
      <c r="J16" s="218"/>
      <c r="K16" s="218"/>
      <c r="M16" s="438">
        <f t="shared" si="0"/>
        <v>0.6045595238095238</v>
      </c>
    </row>
    <row r="17" spans="1:13" ht="12.75">
      <c r="A17" s="218" t="s">
        <v>172</v>
      </c>
      <c r="B17" s="437">
        <v>12.497428571428571</v>
      </c>
      <c r="C17" s="437">
        <v>9.385</v>
      </c>
      <c r="D17" s="437">
        <v>13.858</v>
      </c>
      <c r="E17" s="437">
        <v>87.482</v>
      </c>
      <c r="F17" s="435">
        <v>7.454342857142858</v>
      </c>
      <c r="G17" s="435">
        <v>7.4183</v>
      </c>
      <c r="H17" s="435">
        <v>7.4829</v>
      </c>
      <c r="I17" s="218"/>
      <c r="J17" s="218"/>
      <c r="K17" s="218"/>
      <c r="M17" s="438">
        <f t="shared" si="0"/>
        <v>0.5207261904761905</v>
      </c>
    </row>
    <row r="18" spans="1:13" ht="12.75">
      <c r="A18" s="218" t="s">
        <v>173</v>
      </c>
      <c r="B18" s="437">
        <v>10.460857142857142</v>
      </c>
      <c r="C18" s="437">
        <v>8.954</v>
      </c>
      <c r="D18" s="437">
        <v>13.95</v>
      </c>
      <c r="E18" s="437">
        <v>73.226</v>
      </c>
      <c r="F18" s="435">
        <v>7.418442857142857</v>
      </c>
      <c r="G18" s="435">
        <v>7.3122</v>
      </c>
      <c r="H18" s="435">
        <v>7.501</v>
      </c>
      <c r="I18" s="218"/>
      <c r="J18" s="218"/>
      <c r="K18" s="218"/>
      <c r="M18" s="438">
        <f t="shared" si="0"/>
        <v>0.4358690476190476</v>
      </c>
    </row>
    <row r="19" spans="1:13" ht="12.75">
      <c r="A19" s="218" t="s">
        <v>174</v>
      </c>
      <c r="B19" s="437">
        <v>10.834571428571428</v>
      </c>
      <c r="C19" s="437">
        <v>8.684</v>
      </c>
      <c r="D19" s="437">
        <v>13.524</v>
      </c>
      <c r="E19" s="437">
        <v>75.842</v>
      </c>
      <c r="F19" s="435">
        <v>7.387485714285715</v>
      </c>
      <c r="G19" s="435">
        <v>7.2226</v>
      </c>
      <c r="H19" s="435">
        <v>7.4736</v>
      </c>
      <c r="I19" s="218"/>
      <c r="J19" s="218"/>
      <c r="K19" s="218"/>
      <c r="M19" s="438">
        <f t="shared" si="0"/>
        <v>0.45144047619047617</v>
      </c>
    </row>
    <row r="20" spans="1:13" ht="12.75">
      <c r="A20" s="218" t="s">
        <v>175</v>
      </c>
      <c r="B20" s="437">
        <v>10.247142857142858</v>
      </c>
      <c r="C20" s="437">
        <v>8.92</v>
      </c>
      <c r="D20" s="437">
        <v>13.424</v>
      </c>
      <c r="E20" s="437">
        <v>71.73</v>
      </c>
      <c r="F20" s="435">
        <v>7.390242857142858</v>
      </c>
      <c r="G20" s="435">
        <v>7.3417</v>
      </c>
      <c r="H20" s="435">
        <v>7.4349</v>
      </c>
      <c r="I20" s="218"/>
      <c r="J20" s="218"/>
      <c r="K20" s="218"/>
      <c r="M20" s="438">
        <f t="shared" si="0"/>
        <v>0.42696428571428574</v>
      </c>
    </row>
    <row r="21" spans="1:13" ht="12.75">
      <c r="A21" s="218" t="s">
        <v>176</v>
      </c>
      <c r="B21" s="437">
        <v>14.06585714285714</v>
      </c>
      <c r="C21" s="437">
        <v>9.107</v>
      </c>
      <c r="D21" s="437">
        <v>23.464</v>
      </c>
      <c r="E21" s="437">
        <v>98.46099999999998</v>
      </c>
      <c r="F21" s="435">
        <v>7.440328571428571</v>
      </c>
      <c r="G21" s="435">
        <v>7.2725</v>
      </c>
      <c r="H21" s="435">
        <v>7.5526</v>
      </c>
      <c r="I21" s="218"/>
      <c r="J21" s="218"/>
      <c r="K21" s="218"/>
      <c r="M21" s="438">
        <f t="shared" si="0"/>
        <v>0.5860773809523808</v>
      </c>
    </row>
    <row r="22" spans="1:13" ht="12.75">
      <c r="A22" s="218" t="s">
        <v>177</v>
      </c>
      <c r="B22" s="437">
        <v>12.43857142857143</v>
      </c>
      <c r="C22" s="437">
        <v>9.092</v>
      </c>
      <c r="D22" s="437">
        <v>16.456</v>
      </c>
      <c r="E22" s="437">
        <v>87.07000000000001</v>
      </c>
      <c r="F22" s="435">
        <v>7.450271428571428</v>
      </c>
      <c r="G22" s="435">
        <v>7.2771</v>
      </c>
      <c r="H22" s="435">
        <v>7.6185</v>
      </c>
      <c r="I22" s="218"/>
      <c r="J22" s="218"/>
      <c r="K22" s="218"/>
      <c r="M22" s="438">
        <f t="shared" si="0"/>
        <v>0.5182738095238096</v>
      </c>
    </row>
    <row r="23" spans="1:13" ht="12.75">
      <c r="A23" s="218" t="s">
        <v>178</v>
      </c>
      <c r="B23" s="437">
        <v>14.628142857142858</v>
      </c>
      <c r="C23" s="437">
        <v>10.714</v>
      </c>
      <c r="D23" s="437">
        <v>18.521</v>
      </c>
      <c r="E23" s="437">
        <v>102.397</v>
      </c>
      <c r="F23" s="435">
        <v>7.548971428571428</v>
      </c>
      <c r="G23" s="435">
        <v>7.4618</v>
      </c>
      <c r="H23" s="435">
        <v>7.6078</v>
      </c>
      <c r="I23" s="218"/>
      <c r="J23" s="218"/>
      <c r="K23" s="218"/>
      <c r="M23" s="438">
        <f t="shared" si="0"/>
        <v>0.6095059523809524</v>
      </c>
    </row>
    <row r="24" spans="1:13" ht="12.75">
      <c r="A24" s="218" t="s">
        <v>179</v>
      </c>
      <c r="B24" s="437">
        <v>13.430142857142856</v>
      </c>
      <c r="C24" s="437">
        <v>9.197</v>
      </c>
      <c r="D24" s="437">
        <v>19.289</v>
      </c>
      <c r="E24" s="437">
        <v>94.011</v>
      </c>
      <c r="F24" s="435">
        <v>7.557414285714285</v>
      </c>
      <c r="G24" s="435">
        <v>7.4684</v>
      </c>
      <c r="H24" s="435">
        <v>7.6905</v>
      </c>
      <c r="I24" s="218"/>
      <c r="J24" s="218"/>
      <c r="K24" s="218"/>
      <c r="M24" s="438">
        <f t="shared" si="0"/>
        <v>0.5595892857142857</v>
      </c>
    </row>
    <row r="25" spans="1:13" ht="12.75">
      <c r="A25" s="218" t="s">
        <v>180</v>
      </c>
      <c r="B25" s="437">
        <v>11.996142857142859</v>
      </c>
      <c r="C25" s="437">
        <v>8.984</v>
      </c>
      <c r="D25" s="437">
        <v>14.443</v>
      </c>
      <c r="E25" s="437">
        <v>83.97300000000001</v>
      </c>
      <c r="F25" s="435">
        <v>7.603485714285715</v>
      </c>
      <c r="G25" s="435">
        <v>7.4618</v>
      </c>
      <c r="H25" s="435">
        <v>7.6918</v>
      </c>
      <c r="I25" s="218"/>
      <c r="J25" s="218"/>
      <c r="K25" s="218"/>
      <c r="M25" s="438">
        <f t="shared" si="0"/>
        <v>0.49983928571428576</v>
      </c>
    </row>
    <row r="26" spans="1:13" ht="12.75">
      <c r="A26" s="218" t="s">
        <v>181</v>
      </c>
      <c r="B26" s="437">
        <v>13.177571428571428</v>
      </c>
      <c r="C26" s="437">
        <v>9.222</v>
      </c>
      <c r="D26" s="437">
        <v>19.289</v>
      </c>
      <c r="E26" s="437">
        <v>92.243</v>
      </c>
      <c r="F26" s="435">
        <v>7.562171428571427</v>
      </c>
      <c r="G26" s="435">
        <v>7.379</v>
      </c>
      <c r="H26" s="435">
        <v>7.6766</v>
      </c>
      <c r="I26" s="218"/>
      <c r="J26" s="218"/>
      <c r="K26" s="218"/>
      <c r="M26" s="438">
        <f t="shared" si="0"/>
        <v>0.5490654761904762</v>
      </c>
    </row>
    <row r="27" spans="1:13" ht="12.75">
      <c r="A27" s="218" t="s">
        <v>182</v>
      </c>
      <c r="B27" s="437">
        <v>12.408428571428571</v>
      </c>
      <c r="C27" s="437">
        <v>8.984</v>
      </c>
      <c r="D27" s="437">
        <v>14.459</v>
      </c>
      <c r="E27" s="437">
        <v>86.859</v>
      </c>
      <c r="F27" s="435">
        <v>7.5841714285714295</v>
      </c>
      <c r="G27" s="435">
        <v>7.5587</v>
      </c>
      <c r="H27" s="435">
        <v>7.6233</v>
      </c>
      <c r="I27" s="218"/>
      <c r="J27" s="218"/>
      <c r="K27" s="218"/>
      <c r="M27" s="438">
        <f t="shared" si="0"/>
        <v>0.5170178571428571</v>
      </c>
    </row>
    <row r="28" spans="1:13" ht="12.75">
      <c r="A28" s="218" t="s">
        <v>183</v>
      </c>
      <c r="B28" s="437">
        <v>14.212428571428571</v>
      </c>
      <c r="C28" s="437">
        <v>7.253</v>
      </c>
      <c r="D28" s="437">
        <v>18.7</v>
      </c>
      <c r="E28" s="437">
        <v>99.487</v>
      </c>
      <c r="F28" s="435">
        <v>7.513828571428571</v>
      </c>
      <c r="G28" s="435">
        <v>7.4374</v>
      </c>
      <c r="H28" s="435">
        <v>7.5457</v>
      </c>
      <c r="I28" s="218"/>
      <c r="J28" s="218"/>
      <c r="K28" s="218"/>
      <c r="M28" s="438">
        <f t="shared" si="0"/>
        <v>0.5921845238095238</v>
      </c>
    </row>
    <row r="29" spans="1:13" ht="12.75">
      <c r="A29" s="218" t="s">
        <v>184</v>
      </c>
      <c r="B29" s="437">
        <v>12.343285714285715</v>
      </c>
      <c r="C29" s="437">
        <v>8.979</v>
      </c>
      <c r="D29" s="437">
        <v>22.633</v>
      </c>
      <c r="E29" s="437">
        <v>86.403</v>
      </c>
      <c r="F29" s="435">
        <v>7.467942857142857</v>
      </c>
      <c r="G29" s="435">
        <v>7.4249</v>
      </c>
      <c r="H29" s="435">
        <v>7.5138</v>
      </c>
      <c r="I29" s="218"/>
      <c r="J29" s="218"/>
      <c r="K29" s="218"/>
      <c r="M29" s="438">
        <f t="shared" si="0"/>
        <v>0.5143035714285714</v>
      </c>
    </row>
    <row r="30" spans="1:13" ht="12.75">
      <c r="A30" s="218" t="s">
        <v>185</v>
      </c>
      <c r="B30" s="437">
        <v>14.758571428571429</v>
      </c>
      <c r="C30" s="437">
        <v>8.953</v>
      </c>
      <c r="D30" s="437">
        <v>26.412</v>
      </c>
      <c r="E30" s="437">
        <v>103.31</v>
      </c>
      <c r="F30" s="435">
        <v>7.397428571428571</v>
      </c>
      <c r="G30" s="435">
        <v>7.0786</v>
      </c>
      <c r="H30" s="435">
        <v>7.5725</v>
      </c>
      <c r="I30" s="218"/>
      <c r="J30" s="218"/>
      <c r="K30" s="218"/>
      <c r="M30" s="438">
        <f t="shared" si="0"/>
        <v>0.6149404761904762</v>
      </c>
    </row>
    <row r="31" spans="1:13" ht="12.75">
      <c r="A31" s="218" t="s">
        <v>186</v>
      </c>
      <c r="B31" s="437">
        <v>15.640428571428572</v>
      </c>
      <c r="C31" s="437">
        <v>8.91</v>
      </c>
      <c r="D31" s="437">
        <v>40.691</v>
      </c>
      <c r="E31" s="437">
        <v>109.483</v>
      </c>
      <c r="F31" s="435">
        <v>7.646614285714286</v>
      </c>
      <c r="G31" s="435">
        <v>7.5857</v>
      </c>
      <c r="H31" s="435">
        <v>7.737</v>
      </c>
      <c r="I31" s="218"/>
      <c r="J31" s="218"/>
      <c r="K31" s="218"/>
      <c r="M31" s="438">
        <f t="shared" si="0"/>
        <v>0.6516845238095238</v>
      </c>
    </row>
    <row r="32" spans="1:13" ht="12.75">
      <c r="A32" s="218" t="s">
        <v>187</v>
      </c>
      <c r="B32" s="437">
        <v>14.695285714285715</v>
      </c>
      <c r="C32" s="437">
        <v>4.512</v>
      </c>
      <c r="D32" s="437">
        <v>35.509</v>
      </c>
      <c r="E32" s="437">
        <v>102.867</v>
      </c>
      <c r="F32" s="435">
        <v>7.684585714285714</v>
      </c>
      <c r="G32" s="435">
        <v>7.4699</v>
      </c>
      <c r="H32" s="435">
        <v>7.8936</v>
      </c>
      <c r="I32" s="218"/>
      <c r="J32" s="218"/>
      <c r="K32" s="218"/>
      <c r="M32" s="438">
        <f t="shared" si="0"/>
        <v>0.6123035714285715</v>
      </c>
    </row>
    <row r="33" spans="1:13" ht="12.75">
      <c r="A33" s="218" t="s">
        <v>188</v>
      </c>
      <c r="B33" s="437">
        <v>11.168571428571427</v>
      </c>
      <c r="C33" s="437">
        <v>9.084</v>
      </c>
      <c r="D33" s="437">
        <v>14.097</v>
      </c>
      <c r="E33" s="437">
        <v>78.17999999999999</v>
      </c>
      <c r="F33" s="435">
        <v>7.704385714285714</v>
      </c>
      <c r="G33" s="435">
        <v>7.4937</v>
      </c>
      <c r="H33" s="435">
        <v>7.8281</v>
      </c>
      <c r="I33" s="218"/>
      <c r="J33" s="218"/>
      <c r="K33" s="218"/>
      <c r="M33" s="438">
        <f t="shared" si="0"/>
        <v>0.4653571428571428</v>
      </c>
    </row>
    <row r="34" spans="1:13" ht="12.75">
      <c r="A34" s="218" t="s">
        <v>189</v>
      </c>
      <c r="B34" s="437">
        <v>13.272285714285715</v>
      </c>
      <c r="C34" s="437">
        <v>9.067</v>
      </c>
      <c r="D34" s="437">
        <v>19.733</v>
      </c>
      <c r="E34" s="437">
        <v>92.906</v>
      </c>
      <c r="F34" s="435">
        <v>7.470871428571428</v>
      </c>
      <c r="G34" s="435">
        <v>7.0786</v>
      </c>
      <c r="H34" s="435">
        <v>7.8936</v>
      </c>
      <c r="I34" s="218"/>
      <c r="J34" s="218"/>
      <c r="K34" s="218"/>
      <c r="M34" s="438">
        <f t="shared" si="0"/>
        <v>0.5530119047619048</v>
      </c>
    </row>
    <row r="35" spans="1:13" ht="12.75">
      <c r="A35" s="218" t="s">
        <v>190</v>
      </c>
      <c r="B35" s="437">
        <v>13.753857142857143</v>
      </c>
      <c r="C35" s="437">
        <v>13.679</v>
      </c>
      <c r="D35" s="437">
        <v>13.863</v>
      </c>
      <c r="E35" s="437">
        <v>96.277</v>
      </c>
      <c r="F35" s="435">
        <v>7.605971428571428</v>
      </c>
      <c r="G35" s="435">
        <v>7.4699</v>
      </c>
      <c r="H35" s="435">
        <v>7.7092</v>
      </c>
      <c r="I35" s="218"/>
      <c r="J35" s="218"/>
      <c r="K35" s="218"/>
      <c r="M35" s="438">
        <f t="shared" si="0"/>
        <v>0.5730773809523809</v>
      </c>
    </row>
    <row r="36" spans="1:13" ht="12.75">
      <c r="A36" s="218" t="s">
        <v>191</v>
      </c>
      <c r="B36" s="437">
        <v>9.552428571428573</v>
      </c>
      <c r="C36" s="437">
        <v>7.158</v>
      </c>
      <c r="D36" s="437">
        <v>14.097</v>
      </c>
      <c r="E36" s="437">
        <v>66.867</v>
      </c>
      <c r="F36" s="435">
        <v>7.6340714285714295</v>
      </c>
      <c r="G36" s="435">
        <v>7.5726</v>
      </c>
      <c r="H36" s="435">
        <v>7.7422</v>
      </c>
      <c r="I36" s="218"/>
      <c r="J36" s="218"/>
      <c r="K36" s="218"/>
      <c r="M36" s="438">
        <f t="shared" si="0"/>
        <v>0.3980178571428572</v>
      </c>
    </row>
    <row r="37" spans="1:13" ht="12.75">
      <c r="A37" s="218" t="s">
        <v>192</v>
      </c>
      <c r="B37" s="437">
        <v>13.48271428571429</v>
      </c>
      <c r="C37" s="437">
        <v>8.989</v>
      </c>
      <c r="D37" s="437">
        <v>19.911</v>
      </c>
      <c r="E37" s="437">
        <v>94.37900000000002</v>
      </c>
      <c r="F37" s="435">
        <v>7.586571428571429</v>
      </c>
      <c r="G37" s="435">
        <v>7.5454</v>
      </c>
      <c r="H37" s="435">
        <v>7.6153</v>
      </c>
      <c r="I37" s="218"/>
      <c r="J37" s="218"/>
      <c r="K37" s="218"/>
      <c r="M37" s="438">
        <f t="shared" si="0"/>
        <v>0.5617797619047621</v>
      </c>
    </row>
    <row r="38" spans="1:13" ht="12.75">
      <c r="A38" s="218" t="s">
        <v>193</v>
      </c>
      <c r="B38" s="437">
        <v>17.593714285714288</v>
      </c>
      <c r="C38" s="437">
        <v>9.019</v>
      </c>
      <c r="D38" s="437">
        <v>32.082</v>
      </c>
      <c r="E38" s="437">
        <v>123.156</v>
      </c>
      <c r="F38" s="435">
        <v>7.582342857142857</v>
      </c>
      <c r="G38" s="435">
        <v>7.4937</v>
      </c>
      <c r="H38" s="435">
        <v>7.7422</v>
      </c>
      <c r="I38" s="218"/>
      <c r="J38" s="218"/>
      <c r="K38" s="218"/>
      <c r="M38" s="438">
        <f t="shared" si="0"/>
        <v>0.7330714285714287</v>
      </c>
    </row>
    <row r="39" spans="1:13" ht="12.75">
      <c r="A39" s="218" t="s">
        <v>194</v>
      </c>
      <c r="B39" s="437">
        <v>13.114714285714285</v>
      </c>
      <c r="C39" s="437">
        <v>9.079</v>
      </c>
      <c r="D39" s="437">
        <v>27.911</v>
      </c>
      <c r="E39" s="437">
        <v>91.803</v>
      </c>
      <c r="F39" s="435">
        <v>7.694271428571428</v>
      </c>
      <c r="G39" s="435">
        <v>7.6157</v>
      </c>
      <c r="H39" s="435">
        <v>7.7276</v>
      </c>
      <c r="I39" s="218"/>
      <c r="J39" s="218"/>
      <c r="K39" s="218"/>
      <c r="M39" s="438">
        <f t="shared" si="0"/>
        <v>0.5464464285714286</v>
      </c>
    </row>
    <row r="40" spans="1:13" ht="12.75">
      <c r="A40" s="218" t="s">
        <v>195</v>
      </c>
      <c r="B40" s="437">
        <v>10.451285714285714</v>
      </c>
      <c r="C40" s="437">
        <v>9.05</v>
      </c>
      <c r="D40" s="437">
        <v>13.694</v>
      </c>
      <c r="E40" s="437">
        <v>73.15899999999999</v>
      </c>
      <c r="F40" s="435">
        <v>7.614314285714285</v>
      </c>
      <c r="G40" s="435">
        <v>7.5925</v>
      </c>
      <c r="H40" s="435">
        <v>7.6466</v>
      </c>
      <c r="I40" s="218"/>
      <c r="J40" s="218"/>
      <c r="K40" s="218"/>
      <c r="M40" s="438">
        <f t="shared" si="0"/>
        <v>0.43547023809523805</v>
      </c>
    </row>
    <row r="41" spans="1:13" ht="12.75">
      <c r="A41" s="218" t="s">
        <v>196</v>
      </c>
      <c r="B41" s="437">
        <v>14.792142857142858</v>
      </c>
      <c r="C41" s="437">
        <v>8.816</v>
      </c>
      <c r="D41" s="437">
        <v>28.467</v>
      </c>
      <c r="E41" s="437">
        <v>103.545</v>
      </c>
      <c r="F41" s="435">
        <v>7.569928571428572</v>
      </c>
      <c r="G41" s="435">
        <v>7.4519</v>
      </c>
      <c r="H41" s="435">
        <v>7.6757</v>
      </c>
      <c r="I41" s="218"/>
      <c r="J41" s="218"/>
      <c r="K41" s="218"/>
      <c r="M41" s="438">
        <f t="shared" si="0"/>
        <v>0.6163392857142858</v>
      </c>
    </row>
    <row r="42" spans="1:13" ht="12.75">
      <c r="A42" s="218" t="s">
        <v>197</v>
      </c>
      <c r="B42" s="437">
        <v>15.842142857142857</v>
      </c>
      <c r="C42" s="437">
        <v>9.086</v>
      </c>
      <c r="D42" s="437">
        <v>28.207</v>
      </c>
      <c r="E42" s="437">
        <v>110.895</v>
      </c>
      <c r="F42" s="435">
        <v>7.491171428571428</v>
      </c>
      <c r="G42" s="435">
        <v>7.4396</v>
      </c>
      <c r="H42" s="435">
        <v>7.558</v>
      </c>
      <c r="I42" s="218"/>
      <c r="J42" s="218"/>
      <c r="K42" s="218"/>
      <c r="M42" s="438">
        <f t="shared" si="0"/>
        <v>0.6600892857142857</v>
      </c>
    </row>
    <row r="43" spans="1:13" ht="12.75">
      <c r="A43" s="218" t="s">
        <v>198</v>
      </c>
      <c r="B43" s="437">
        <v>94.398</v>
      </c>
      <c r="C43" s="437">
        <v>13.819</v>
      </c>
      <c r="D43" s="437">
        <v>244.905</v>
      </c>
      <c r="E43" s="437">
        <v>660.786</v>
      </c>
      <c r="F43" s="435">
        <v>7.573885714285715</v>
      </c>
      <c r="G43" s="435">
        <v>7.4624</v>
      </c>
      <c r="H43" s="435">
        <v>7.8281</v>
      </c>
      <c r="I43" s="218"/>
      <c r="J43" s="218"/>
      <c r="K43" s="218"/>
      <c r="M43" s="438">
        <f t="shared" si="0"/>
        <v>3.9332499999999997</v>
      </c>
    </row>
    <row r="44" spans="1:13" ht="12.75">
      <c r="A44" s="218" t="s">
        <v>199</v>
      </c>
      <c r="B44" s="437">
        <v>86.89228571428573</v>
      </c>
      <c r="C44" s="437">
        <v>18.604</v>
      </c>
      <c r="D44" s="437">
        <v>270.729</v>
      </c>
      <c r="E44" s="437">
        <v>608.2460000000001</v>
      </c>
      <c r="F44" s="435">
        <v>7.754728571428571</v>
      </c>
      <c r="G44" s="435">
        <v>7.6245</v>
      </c>
      <c r="H44" s="435">
        <v>7.8936</v>
      </c>
      <c r="I44" s="218"/>
      <c r="J44" s="218"/>
      <c r="K44" s="218"/>
      <c r="M44" s="438">
        <f t="shared" si="0"/>
        <v>3.6205119047619054</v>
      </c>
    </row>
    <row r="45" spans="1:13" ht="12.75">
      <c r="A45" s="218" t="s">
        <v>200</v>
      </c>
      <c r="B45" s="437">
        <v>15.771285714285716</v>
      </c>
      <c r="C45" s="437">
        <v>1.221</v>
      </c>
      <c r="D45" s="437">
        <v>26.402</v>
      </c>
      <c r="E45" s="437">
        <v>110.39900000000002</v>
      </c>
      <c r="F45" s="435">
        <v>7.516557142857143</v>
      </c>
      <c r="G45" s="435">
        <v>7.2564</v>
      </c>
      <c r="H45" s="435">
        <v>7.6129</v>
      </c>
      <c r="I45" s="218"/>
      <c r="J45" s="218"/>
      <c r="K45" s="218"/>
      <c r="M45" s="438">
        <f t="shared" si="0"/>
        <v>0.6571369047619048</v>
      </c>
    </row>
    <row r="46" spans="1:13" ht="12.75">
      <c r="A46" s="218" t="s">
        <v>201</v>
      </c>
      <c r="B46" s="437">
        <v>12.153428571428568</v>
      </c>
      <c r="C46" s="437">
        <v>9.14</v>
      </c>
      <c r="D46" s="437">
        <v>13.706</v>
      </c>
      <c r="E46" s="437">
        <v>85.07399999999998</v>
      </c>
      <c r="F46" s="435">
        <v>7.456528571428572</v>
      </c>
      <c r="G46" s="435">
        <v>7.2564</v>
      </c>
      <c r="H46" s="435">
        <v>7.612</v>
      </c>
      <c r="I46" s="218"/>
      <c r="J46" s="218"/>
      <c r="K46" s="218"/>
      <c r="M46" s="438">
        <f t="shared" si="0"/>
        <v>0.506392857142857</v>
      </c>
    </row>
    <row r="47" spans="1:13" ht="12.75">
      <c r="A47" s="218" t="s">
        <v>202</v>
      </c>
      <c r="B47" s="437">
        <v>13.010857142857144</v>
      </c>
      <c r="C47" s="437">
        <v>9.054</v>
      </c>
      <c r="D47" s="437">
        <v>18.191</v>
      </c>
      <c r="E47" s="437">
        <v>91.07600000000001</v>
      </c>
      <c r="F47" s="435">
        <v>7.498528571428571</v>
      </c>
      <c r="G47" s="435">
        <v>7.485</v>
      </c>
      <c r="H47" s="435">
        <v>7.5289</v>
      </c>
      <c r="I47" s="218"/>
      <c r="J47" s="218"/>
      <c r="K47" s="218"/>
      <c r="M47" s="438">
        <f t="shared" si="0"/>
        <v>0.5421190476190477</v>
      </c>
    </row>
    <row r="48" spans="1:13" ht="12.75">
      <c r="A48" s="218" t="s">
        <v>203</v>
      </c>
      <c r="B48" s="437">
        <v>12.132142857142856</v>
      </c>
      <c r="C48" s="437">
        <v>8.944</v>
      </c>
      <c r="D48" s="437">
        <v>16.539</v>
      </c>
      <c r="E48" s="437">
        <v>84.925</v>
      </c>
      <c r="F48" s="435">
        <v>7.393428571428571</v>
      </c>
      <c r="G48" s="435">
        <v>7.2016</v>
      </c>
      <c r="H48" s="435">
        <v>7.5445</v>
      </c>
      <c r="I48" s="218"/>
      <c r="J48" s="218"/>
      <c r="K48" s="218"/>
      <c r="M48" s="438">
        <f t="shared" si="0"/>
        <v>0.5055059523809523</v>
      </c>
    </row>
    <row r="49" spans="1:13" ht="12.75">
      <c r="A49" s="218" t="s">
        <v>204</v>
      </c>
      <c r="B49" s="437">
        <v>14.938714285714285</v>
      </c>
      <c r="C49" s="437">
        <v>13.459</v>
      </c>
      <c r="D49" s="437">
        <v>18.651</v>
      </c>
      <c r="E49" s="437">
        <v>104.571</v>
      </c>
      <c r="F49" s="435">
        <v>7.357285714285714</v>
      </c>
      <c r="G49" s="435">
        <v>7.1317</v>
      </c>
      <c r="H49" s="435">
        <v>7.612</v>
      </c>
      <c r="I49" s="218"/>
      <c r="J49" s="218"/>
      <c r="K49" s="218"/>
      <c r="M49" s="438">
        <f t="shared" si="0"/>
        <v>0.6224464285714285</v>
      </c>
    </row>
    <row r="50" spans="1:13" ht="12.75">
      <c r="A50" s="218" t="s">
        <v>205</v>
      </c>
      <c r="B50" s="437">
        <v>11.61142857142857</v>
      </c>
      <c r="C50" s="437">
        <v>8.969</v>
      </c>
      <c r="D50" s="437">
        <v>13.713</v>
      </c>
      <c r="E50" s="437">
        <v>81.27999999999999</v>
      </c>
      <c r="F50" s="435">
        <v>7.2240714285714285</v>
      </c>
      <c r="G50" s="435">
        <v>7.1894</v>
      </c>
      <c r="H50" s="435">
        <v>7.2731</v>
      </c>
      <c r="I50" s="218"/>
      <c r="J50" s="218"/>
      <c r="K50" s="218"/>
      <c r="M50" s="438">
        <f t="shared" si="0"/>
        <v>0.48380952380952374</v>
      </c>
    </row>
    <row r="51" spans="1:13" ht="12.75">
      <c r="A51" s="218" t="s">
        <v>206</v>
      </c>
      <c r="B51" s="437">
        <v>54.270857142857146</v>
      </c>
      <c r="C51" s="437">
        <v>18.981</v>
      </c>
      <c r="D51" s="437">
        <v>148.467</v>
      </c>
      <c r="E51" s="437">
        <v>379.896</v>
      </c>
      <c r="F51" s="435">
        <v>7.392371428571428</v>
      </c>
      <c r="G51" s="435">
        <v>7.211</v>
      </c>
      <c r="H51" s="435">
        <v>7.5785</v>
      </c>
      <c r="I51" s="218"/>
      <c r="J51" s="218"/>
      <c r="K51" s="218"/>
      <c r="M51" s="438">
        <f t="shared" si="0"/>
        <v>2.2612857142857146</v>
      </c>
    </row>
    <row r="52" spans="1:13" ht="12.75">
      <c r="A52" s="218" t="s">
        <v>207</v>
      </c>
      <c r="B52" s="437">
        <v>43.685142857142864</v>
      </c>
      <c r="C52" s="437">
        <v>13.872</v>
      </c>
      <c r="D52" s="437">
        <v>170.06</v>
      </c>
      <c r="E52" s="437">
        <v>305.79600000000005</v>
      </c>
      <c r="F52" s="435">
        <v>7.424857142857143</v>
      </c>
      <c r="G52" s="435">
        <v>7.2977</v>
      </c>
      <c r="H52" s="435">
        <v>7.6919</v>
      </c>
      <c r="I52" s="218"/>
      <c r="J52" s="218"/>
      <c r="K52" s="218"/>
      <c r="M52" s="438">
        <f t="shared" si="0"/>
        <v>1.820214285714286</v>
      </c>
    </row>
    <row r="53" spans="1:13" ht="12.75">
      <c r="A53" s="218" t="s">
        <v>208</v>
      </c>
      <c r="B53" s="437">
        <v>58.73542857142858</v>
      </c>
      <c r="C53" s="437">
        <v>13.8</v>
      </c>
      <c r="D53" s="437">
        <v>280.765</v>
      </c>
      <c r="E53" s="437">
        <v>411.148</v>
      </c>
      <c r="F53" s="435">
        <v>7.390971428571428</v>
      </c>
      <c r="G53" s="435">
        <v>7.2501</v>
      </c>
      <c r="H53" s="435">
        <v>7.7579</v>
      </c>
      <c r="I53" s="218"/>
      <c r="J53" s="218"/>
      <c r="K53" s="218"/>
      <c r="M53" s="438">
        <f t="shared" si="0"/>
        <v>2.447309523809524</v>
      </c>
    </row>
    <row r="54" spans="1:13" ht="12.75">
      <c r="A54" s="218" t="s">
        <v>209</v>
      </c>
      <c r="B54" s="437">
        <v>81.57857142857142</v>
      </c>
      <c r="C54" s="437">
        <v>35.505</v>
      </c>
      <c r="D54" s="437">
        <v>170.069</v>
      </c>
      <c r="E54" s="437">
        <v>571.05</v>
      </c>
      <c r="F54" s="435">
        <v>7.666642857142858</v>
      </c>
      <c r="G54" s="435">
        <v>7.5901</v>
      </c>
      <c r="H54" s="435">
        <v>7.7786</v>
      </c>
      <c r="I54" s="218"/>
      <c r="J54" s="218"/>
      <c r="K54" s="218"/>
      <c r="M54" s="438">
        <f t="shared" si="0"/>
        <v>3.3991071428571424</v>
      </c>
    </row>
    <row r="55" spans="1:13" ht="12.75">
      <c r="A55" s="218" t="s">
        <v>210</v>
      </c>
      <c r="B55" s="437">
        <v>50.92071428571428</v>
      </c>
      <c r="C55" s="437">
        <v>18.986</v>
      </c>
      <c r="D55" s="437">
        <v>136.485</v>
      </c>
      <c r="E55" s="437">
        <v>356.445</v>
      </c>
      <c r="F55" s="435">
        <v>7.516485714285714</v>
      </c>
      <c r="G55" s="435">
        <v>7.3865</v>
      </c>
      <c r="H55" s="435">
        <v>7.6507</v>
      </c>
      <c r="I55" s="218"/>
      <c r="J55" s="218"/>
      <c r="K55" s="218"/>
      <c r="M55" s="438">
        <f t="shared" si="0"/>
        <v>2.1216964285714286</v>
      </c>
    </row>
    <row r="56" spans="1:13" ht="12.75">
      <c r="A56" s="218" t="s">
        <v>211</v>
      </c>
      <c r="B56" s="437">
        <v>193.98942857142856</v>
      </c>
      <c r="C56" s="437">
        <v>66.684</v>
      </c>
      <c r="D56" s="437">
        <v>341.834</v>
      </c>
      <c r="E56" s="437">
        <v>1357.926</v>
      </c>
      <c r="F56" s="435">
        <v>7.8266857142857145</v>
      </c>
      <c r="G56" s="435">
        <v>7.624</v>
      </c>
      <c r="H56" s="435">
        <v>7.9461</v>
      </c>
      <c r="I56" s="218"/>
      <c r="J56" s="218"/>
      <c r="K56" s="218"/>
      <c r="M56" s="438">
        <f t="shared" si="0"/>
        <v>8.082892857142857</v>
      </c>
    </row>
    <row r="57" spans="1:13" ht="12.75">
      <c r="A57" s="218" t="s">
        <v>212</v>
      </c>
      <c r="B57" s="437">
        <v>20.935</v>
      </c>
      <c r="C57" s="437">
        <v>9.642</v>
      </c>
      <c r="D57" s="437">
        <v>41.232</v>
      </c>
      <c r="E57" s="437">
        <v>146.545</v>
      </c>
      <c r="F57" s="435">
        <v>7.622471428571429</v>
      </c>
      <c r="G57" s="435">
        <v>7.4744</v>
      </c>
      <c r="H57" s="435">
        <v>7.8239</v>
      </c>
      <c r="I57" s="218"/>
      <c r="J57" s="218"/>
      <c r="K57" s="218"/>
      <c r="M57" s="438">
        <f t="shared" si="0"/>
        <v>0.8722916666666666</v>
      </c>
    </row>
    <row r="58" spans="1:13" ht="12.75">
      <c r="A58" s="218" t="s">
        <v>213</v>
      </c>
      <c r="B58" s="437">
        <v>22.59442857142857</v>
      </c>
      <c r="C58" s="437">
        <v>13.649</v>
      </c>
      <c r="D58" s="437">
        <v>32.019</v>
      </c>
      <c r="E58" s="437">
        <v>158.16099999999997</v>
      </c>
      <c r="F58" s="435">
        <v>7.562771428571428</v>
      </c>
      <c r="G58" s="435">
        <v>7.5054</v>
      </c>
      <c r="H58" s="435">
        <v>7.6108</v>
      </c>
      <c r="I58" s="218"/>
      <c r="J58" s="218"/>
      <c r="K58" s="218"/>
      <c r="M58" s="438">
        <f t="shared" si="0"/>
        <v>0.9414345238095237</v>
      </c>
    </row>
    <row r="60" spans="12:13" ht="12.75">
      <c r="L60" t="s">
        <v>3215</v>
      </c>
      <c r="M60" s="438">
        <f>MIN(M6:M59)</f>
        <v>0.25833333333333336</v>
      </c>
    </row>
    <row r="61" spans="12:13" ht="12.75">
      <c r="L61" t="s">
        <v>3216</v>
      </c>
      <c r="M61" s="438">
        <f>MAX(M6:M59)</f>
        <v>8.082892857142857</v>
      </c>
    </row>
  </sheetData>
  <sheetProtection/>
  <mergeCells count="4">
    <mergeCell ref="A4:A5"/>
    <mergeCell ref="B4:D4"/>
    <mergeCell ref="F4:H4"/>
    <mergeCell ref="I4:K4"/>
  </mergeCells>
  <printOptions/>
  <pageMargins left="0.5511811023622047" right="0.5511811023622047" top="0.984251968503937" bottom="0.984251968503937" header="0" footer="0"/>
  <pageSetup horizontalDpi="600" verticalDpi="600" orientation="portrait" paperSize="9" scale="90" r:id="rId1"/>
  <headerFooter alignWithMargins="0">
    <oddHeader>&amp;LPoročilo o obratovalnem monitoringu odpadnih vod</oddHeader>
    <oddFooter>&amp;L&amp;F&amp;CStran &amp;P</oddFooter>
  </headerFooter>
</worksheet>
</file>

<file path=xl/worksheets/sheet14.xml><?xml version="1.0" encoding="utf-8"?>
<worksheet xmlns="http://schemas.openxmlformats.org/spreadsheetml/2006/main" xmlns:r="http://schemas.openxmlformats.org/officeDocument/2006/relationships">
  <sheetPr codeName="List7"/>
  <dimension ref="A1:A1"/>
  <sheetViews>
    <sheetView zoomScalePageLayoutView="0" workbookViewId="0" topLeftCell="A1">
      <selection activeCell="K24" sqref="K24"/>
    </sheetView>
  </sheetViews>
  <sheetFormatPr defaultColWidth="9.00390625" defaultRowHeight="12.75"/>
  <sheetData>
    <row r="1" ht="12.75">
      <c r="A1" s="52" t="s">
        <v>3212</v>
      </c>
    </row>
  </sheetData>
  <sheetProtection/>
  <printOptions/>
  <pageMargins left="0.7086614173228347" right="0.7086614173228347" top="0.7480314960629921" bottom="0.7480314960629921" header="0.31496062992125984" footer="0.31496062992125984"/>
  <pageSetup orientation="portrait" paperSize="9" r:id="rId1"/>
  <headerFooter>
    <oddHeader>&amp;LPoročilo o obratovalnem monitoringu odpadnih vod</oddHeader>
    <oddFooter>&amp;L&amp;F&amp;CStran &amp;P</oddFooter>
  </headerFooter>
</worksheet>
</file>

<file path=xl/worksheets/sheet15.xml><?xml version="1.0" encoding="utf-8"?>
<worksheet xmlns="http://schemas.openxmlformats.org/spreadsheetml/2006/main" xmlns:r="http://schemas.openxmlformats.org/officeDocument/2006/relationships">
  <sheetPr codeName="List19">
    <tabColor indexed="43"/>
  </sheetPr>
  <dimension ref="A1:G2234"/>
  <sheetViews>
    <sheetView zoomScalePageLayoutView="0" workbookViewId="0" topLeftCell="A124">
      <selection activeCell="A3" sqref="A3"/>
    </sheetView>
  </sheetViews>
  <sheetFormatPr defaultColWidth="9.00390625" defaultRowHeight="12.75"/>
  <cols>
    <col min="1" max="1" width="32.375" style="287" customWidth="1"/>
    <col min="2" max="2" width="9.875" style="287" customWidth="1"/>
    <col min="3" max="3" width="9.125" style="287" customWidth="1"/>
    <col min="4" max="4" width="18.25390625" style="307" customWidth="1"/>
    <col min="5" max="5" width="10.125" style="307" customWidth="1"/>
    <col min="6" max="6" width="36.875" style="307" customWidth="1"/>
    <col min="7" max="7" width="10.00390625" style="315" customWidth="1"/>
    <col min="8" max="16384" width="9.125" style="287" customWidth="1"/>
  </cols>
  <sheetData>
    <row r="1" spans="1:7" ht="15">
      <c r="A1" s="286" t="s">
        <v>617</v>
      </c>
      <c r="E1" s="308" t="s">
        <v>1294</v>
      </c>
      <c r="F1" s="308" t="s">
        <v>613</v>
      </c>
      <c r="G1" s="309" t="s">
        <v>1295</v>
      </c>
    </row>
    <row r="2" spans="1:7" ht="15">
      <c r="A2" s="324"/>
      <c r="E2" s="310"/>
      <c r="F2" s="310"/>
      <c r="G2" s="311"/>
    </row>
    <row r="3" spans="1:7" ht="15">
      <c r="A3" s="323" t="s">
        <v>618</v>
      </c>
      <c r="D3" s="307" t="str">
        <f>E3&amp;" - "&amp;F3</f>
        <v>1 - SP. SEČOVO 2</v>
      </c>
      <c r="E3" s="312">
        <v>1</v>
      </c>
      <c r="F3" s="313" t="s">
        <v>1296</v>
      </c>
      <c r="G3" s="314">
        <v>232.699997</v>
      </c>
    </row>
    <row r="4" spans="1:7" ht="15">
      <c r="A4" s="323" t="s">
        <v>619</v>
      </c>
      <c r="D4" s="307" t="str">
        <f aca="true" t="shared" si="0" ref="D4:D67">E4&amp;" - "&amp;F4</f>
        <v>29 - MARIBOR</v>
      </c>
      <c r="E4" s="312">
        <v>29</v>
      </c>
      <c r="F4" s="313" t="s">
        <v>675</v>
      </c>
      <c r="G4" s="314">
        <v>133976.703125</v>
      </c>
    </row>
    <row r="5" spans="1:7" ht="15">
      <c r="A5" s="323" t="s">
        <v>620</v>
      </c>
      <c r="D5" s="307" t="str">
        <f t="shared" si="0"/>
        <v>57 - OSLUŠEVCI - CVETKOVCI</v>
      </c>
      <c r="E5" s="312">
        <v>57</v>
      </c>
      <c r="F5" s="313" t="s">
        <v>1297</v>
      </c>
      <c r="G5" s="314">
        <v>690.299988</v>
      </c>
    </row>
    <row r="6" spans="1:7" ht="15">
      <c r="A6" s="323" t="s">
        <v>621</v>
      </c>
      <c r="D6" s="307" t="str">
        <f t="shared" si="0"/>
        <v>64 - PODGORCI - OSLUŠEVCI</v>
      </c>
      <c r="E6" s="312">
        <v>64</v>
      </c>
      <c r="F6" s="313" t="s">
        <v>1298</v>
      </c>
      <c r="G6" s="314">
        <v>79.300003</v>
      </c>
    </row>
    <row r="7" spans="1:7" ht="15">
      <c r="A7" s="323" t="s">
        <v>622</v>
      </c>
      <c r="B7" s="288"/>
      <c r="D7" s="307" t="str">
        <f t="shared" si="0"/>
        <v>84 - CVETKOVCI-OTOK</v>
      </c>
      <c r="E7" s="312">
        <v>84</v>
      </c>
      <c r="F7" s="313" t="s">
        <v>1299</v>
      </c>
      <c r="G7" s="314">
        <v>61.099998</v>
      </c>
    </row>
    <row r="8" spans="1:7" ht="15">
      <c r="A8" s="323" t="s">
        <v>623</v>
      </c>
      <c r="B8" s="288"/>
      <c r="D8" s="307" t="str">
        <f t="shared" si="0"/>
        <v>101 - SVETI TOMAŽ</v>
      </c>
      <c r="E8" s="312">
        <v>101</v>
      </c>
      <c r="F8" s="313" t="s">
        <v>1300</v>
      </c>
      <c r="G8" s="314">
        <v>429</v>
      </c>
    </row>
    <row r="9" spans="1:7" ht="15">
      <c r="A9" s="323" t="s">
        <v>625</v>
      </c>
      <c r="B9" s="288"/>
      <c r="D9" s="307" t="str">
        <f t="shared" si="0"/>
        <v>104 - PODGORCI-SODINCI-VELIKA NEDELJA</v>
      </c>
      <c r="E9" s="312">
        <v>104</v>
      </c>
      <c r="F9" s="313" t="s">
        <v>1301</v>
      </c>
      <c r="G9" s="314">
        <v>817.700012</v>
      </c>
    </row>
    <row r="10" spans="1:7" ht="15">
      <c r="A10" s="323" t="s">
        <v>626</v>
      </c>
      <c r="B10" s="288"/>
      <c r="D10" s="307" t="str">
        <f t="shared" si="0"/>
        <v>126 - TRGOVIŠČE</v>
      </c>
      <c r="E10" s="312">
        <v>126</v>
      </c>
      <c r="F10" s="313" t="s">
        <v>1302</v>
      </c>
      <c r="G10" s="314">
        <v>185.899994</v>
      </c>
    </row>
    <row r="11" spans="1:7" ht="15">
      <c r="A11" s="323" t="s">
        <v>627</v>
      </c>
      <c r="B11" s="288"/>
      <c r="D11" s="307" t="str">
        <f t="shared" si="0"/>
        <v>129 - VELIKA NEDELJA-MIHOVCI-DRAKŠL</v>
      </c>
      <c r="E11" s="312">
        <v>129</v>
      </c>
      <c r="F11" s="313" t="s">
        <v>1303</v>
      </c>
      <c r="G11" s="314">
        <v>1363.699951</v>
      </c>
    </row>
    <row r="12" spans="1:7" ht="15">
      <c r="A12" s="323" t="s">
        <v>628</v>
      </c>
      <c r="B12" s="288"/>
      <c r="D12" s="307" t="str">
        <f t="shared" si="0"/>
        <v>186 - LENTA</v>
      </c>
      <c r="E12" s="312">
        <v>186</v>
      </c>
      <c r="F12" s="313" t="s">
        <v>1304</v>
      </c>
      <c r="G12" s="314">
        <v>68.900002</v>
      </c>
    </row>
    <row r="13" spans="1:7" ht="15">
      <c r="A13" s="323" t="s">
        <v>629</v>
      </c>
      <c r="B13" s="288"/>
      <c r="D13" s="307" t="str">
        <f t="shared" si="0"/>
        <v>197 - ORMOŽ - HARDEK</v>
      </c>
      <c r="E13" s="312">
        <v>197</v>
      </c>
      <c r="F13" s="313" t="s">
        <v>1305</v>
      </c>
      <c r="G13" s="314">
        <v>2684.5</v>
      </c>
    </row>
    <row r="14" spans="1:7" ht="15">
      <c r="A14" s="323" t="s">
        <v>630</v>
      </c>
      <c r="B14" s="288"/>
      <c r="D14" s="307" t="str">
        <f t="shared" si="0"/>
        <v>210 - IVANJKOVCI</v>
      </c>
      <c r="E14" s="312">
        <v>210</v>
      </c>
      <c r="F14" s="313" t="s">
        <v>1306</v>
      </c>
      <c r="G14" s="314">
        <v>240.5</v>
      </c>
    </row>
    <row r="15" spans="1:7" ht="15">
      <c r="A15" s="323" t="s">
        <v>631</v>
      </c>
      <c r="B15" s="288"/>
      <c r="D15" s="307" t="str">
        <f t="shared" si="0"/>
        <v>222 - ORMOŽ - DOLGA LESA</v>
      </c>
      <c r="E15" s="312">
        <v>222</v>
      </c>
      <c r="F15" s="313" t="s">
        <v>1307</v>
      </c>
      <c r="G15" s="314">
        <v>227.5</v>
      </c>
    </row>
    <row r="16" spans="1:7" ht="15">
      <c r="A16" s="323" t="s">
        <v>633</v>
      </c>
      <c r="B16" s="288"/>
      <c r="D16" s="307" t="str">
        <f t="shared" si="0"/>
        <v>235 - PAVLOVCI</v>
      </c>
      <c r="E16" s="312">
        <v>235</v>
      </c>
      <c r="F16" s="313" t="s">
        <v>1308</v>
      </c>
      <c r="G16" s="314">
        <v>104</v>
      </c>
    </row>
    <row r="17" spans="1:7" ht="15">
      <c r="A17" s="323" t="s">
        <v>634</v>
      </c>
      <c r="B17" s="288"/>
      <c r="D17" s="307" t="str">
        <f t="shared" si="0"/>
        <v>241 - PUŠENCI</v>
      </c>
      <c r="E17" s="312">
        <v>241</v>
      </c>
      <c r="F17" s="313" t="s">
        <v>1309</v>
      </c>
      <c r="G17" s="314">
        <v>71.5</v>
      </c>
    </row>
    <row r="18" spans="1:7" ht="15">
      <c r="A18" s="323" t="s">
        <v>635</v>
      </c>
      <c r="B18" s="288"/>
      <c r="D18" s="307" t="str">
        <f t="shared" si="0"/>
        <v>288 - LOPERŠICE</v>
      </c>
      <c r="E18" s="312">
        <v>288</v>
      </c>
      <c r="F18" s="313" t="s">
        <v>1310</v>
      </c>
      <c r="G18" s="314">
        <v>71.5</v>
      </c>
    </row>
    <row r="19" spans="1:7" ht="15">
      <c r="A19" s="323" t="s">
        <v>636</v>
      </c>
      <c r="B19" s="288"/>
      <c r="D19" s="307" t="str">
        <f t="shared" si="0"/>
        <v>303 - MIKLAVŽ PRI ORMOŽU</v>
      </c>
      <c r="E19" s="312">
        <v>303</v>
      </c>
      <c r="F19" s="313" t="s">
        <v>1311</v>
      </c>
      <c r="G19" s="314">
        <v>137.800003</v>
      </c>
    </row>
    <row r="20" spans="1:7" ht="15">
      <c r="A20" s="323" t="s">
        <v>637</v>
      </c>
      <c r="B20" s="288"/>
      <c r="D20" s="307" t="str">
        <f t="shared" si="0"/>
        <v>370 - SREDIŠČE OB DRAVI</v>
      </c>
      <c r="E20" s="312">
        <v>370</v>
      </c>
      <c r="F20" s="313" t="s">
        <v>726</v>
      </c>
      <c r="G20" s="314">
        <v>2388.100098</v>
      </c>
    </row>
    <row r="21" spans="1:7" ht="15">
      <c r="A21" s="323" t="s">
        <v>638</v>
      </c>
      <c r="B21" s="288"/>
      <c r="D21" s="307" t="str">
        <f t="shared" si="0"/>
        <v>441 - BRANOSLAVCI</v>
      </c>
      <c r="E21" s="312">
        <v>441</v>
      </c>
      <c r="F21" s="313" t="s">
        <v>1312</v>
      </c>
      <c r="G21" s="314">
        <v>115.699997</v>
      </c>
    </row>
    <row r="22" spans="1:7" ht="15">
      <c r="A22" s="323" t="s">
        <v>639</v>
      </c>
      <c r="B22" s="288"/>
      <c r="D22" s="307" t="str">
        <f t="shared" si="0"/>
        <v>455 - CEZANJEVCI</v>
      </c>
      <c r="E22" s="312">
        <v>455</v>
      </c>
      <c r="F22" s="313" t="s">
        <v>1313</v>
      </c>
      <c r="G22" s="314">
        <v>193.699997</v>
      </c>
    </row>
    <row r="23" spans="1:7" ht="15">
      <c r="A23" s="323" t="s">
        <v>640</v>
      </c>
      <c r="B23" s="288"/>
      <c r="D23" s="307" t="str">
        <f t="shared" si="0"/>
        <v>458 - ŠALINCI</v>
      </c>
      <c r="E23" s="312">
        <v>458</v>
      </c>
      <c r="F23" s="313" t="s">
        <v>1314</v>
      </c>
      <c r="G23" s="314">
        <v>153.399994</v>
      </c>
    </row>
    <row r="24" spans="1:7" ht="15">
      <c r="A24" s="323" t="s">
        <v>641</v>
      </c>
      <c r="B24" s="288"/>
      <c r="D24" s="307" t="str">
        <f t="shared" si="0"/>
        <v>472 - NORSINCI PRI LJUTOMERU</v>
      </c>
      <c r="E24" s="312">
        <v>472</v>
      </c>
      <c r="F24" s="313" t="s">
        <v>1315</v>
      </c>
      <c r="G24" s="314">
        <v>656.5</v>
      </c>
    </row>
    <row r="25" spans="1:7" ht="15">
      <c r="A25" s="323" t="s">
        <v>642</v>
      </c>
      <c r="B25" s="288"/>
      <c r="D25" s="307" t="str">
        <f t="shared" si="0"/>
        <v>482 - KRAPJE</v>
      </c>
      <c r="E25" s="312">
        <v>482</v>
      </c>
      <c r="F25" s="313" t="s">
        <v>1316</v>
      </c>
      <c r="G25" s="314">
        <v>188.5</v>
      </c>
    </row>
    <row r="26" spans="1:7" ht="15">
      <c r="A26" s="323" t="s">
        <v>643</v>
      </c>
      <c r="B26" s="288"/>
      <c r="D26" s="307" t="str">
        <f t="shared" si="0"/>
        <v>489 - CVEN</v>
      </c>
      <c r="E26" s="312">
        <v>489</v>
      </c>
      <c r="F26" s="313" t="s">
        <v>1317</v>
      </c>
      <c r="G26" s="314">
        <v>133.899994</v>
      </c>
    </row>
    <row r="27" spans="1:7" ht="15">
      <c r="A27" s="323" t="s">
        <v>644</v>
      </c>
      <c r="B27" s="288"/>
      <c r="D27" s="307" t="str">
        <f t="shared" si="0"/>
        <v>491 - KRAPJE</v>
      </c>
      <c r="E27" s="312">
        <v>491</v>
      </c>
      <c r="F27" s="313" t="s">
        <v>1316</v>
      </c>
      <c r="G27" s="314">
        <v>221</v>
      </c>
    </row>
    <row r="28" spans="1:7" ht="15">
      <c r="A28" s="323" t="s">
        <v>645</v>
      </c>
      <c r="B28" s="288"/>
      <c r="D28" s="307" t="str">
        <f t="shared" si="0"/>
        <v>493 - LJUTOMER</v>
      </c>
      <c r="E28" s="312">
        <v>493</v>
      </c>
      <c r="F28" s="313" t="s">
        <v>686</v>
      </c>
      <c r="G28" s="314">
        <v>5063.5</v>
      </c>
    </row>
    <row r="29" spans="1:7" ht="15">
      <c r="A29" s="323" t="s">
        <v>646</v>
      </c>
      <c r="B29" s="288"/>
      <c r="D29" s="307" t="str">
        <f t="shared" si="0"/>
        <v>501 - PODGRADJE</v>
      </c>
      <c r="E29" s="312">
        <v>501</v>
      </c>
      <c r="F29" s="313" t="s">
        <v>1318</v>
      </c>
      <c r="G29" s="314">
        <v>236.600006</v>
      </c>
    </row>
    <row r="30" spans="1:7" ht="15">
      <c r="A30" s="323" t="s">
        <v>3101</v>
      </c>
      <c r="B30" s="288"/>
      <c r="D30" s="307" t="str">
        <f t="shared" si="0"/>
        <v>507 - CVEN</v>
      </c>
      <c r="E30" s="312">
        <v>507</v>
      </c>
      <c r="F30" s="313" t="s">
        <v>1317</v>
      </c>
      <c r="G30" s="314">
        <v>687.700012</v>
      </c>
    </row>
    <row r="31" spans="1:7" ht="15">
      <c r="A31" s="323" t="s">
        <v>648</v>
      </c>
      <c r="B31" s="288"/>
      <c r="D31" s="307" t="str">
        <f t="shared" si="0"/>
        <v>518 - MOTA</v>
      </c>
      <c r="E31" s="312">
        <v>518</v>
      </c>
      <c r="F31" s="313" t="s">
        <v>1319</v>
      </c>
      <c r="G31" s="314">
        <v>447.200012</v>
      </c>
    </row>
    <row r="32" spans="1:7" ht="15">
      <c r="A32" s="323" t="s">
        <v>649</v>
      </c>
      <c r="B32" s="288"/>
      <c r="D32" s="307" t="str">
        <f t="shared" si="0"/>
        <v>527 - STROČJA VAS</v>
      </c>
      <c r="E32" s="312">
        <v>527</v>
      </c>
      <c r="F32" s="313" t="s">
        <v>1320</v>
      </c>
      <c r="G32" s="314">
        <v>600.599976</v>
      </c>
    </row>
    <row r="33" spans="1:7" ht="15">
      <c r="A33" s="323" t="s">
        <v>650</v>
      </c>
      <c r="B33" s="288"/>
      <c r="D33" s="307" t="str">
        <f t="shared" si="0"/>
        <v>535 - RAZKRIŽJE</v>
      </c>
      <c r="E33" s="312">
        <v>535</v>
      </c>
      <c r="F33" s="313" t="s">
        <v>690</v>
      </c>
      <c r="G33" s="314">
        <v>1357.199951</v>
      </c>
    </row>
    <row r="34" spans="1:7" ht="15">
      <c r="A34" s="323" t="s">
        <v>651</v>
      </c>
      <c r="B34" s="288"/>
      <c r="D34" s="307" t="str">
        <f t="shared" si="0"/>
        <v>538 - LUCIJA</v>
      </c>
      <c r="E34" s="312">
        <v>538</v>
      </c>
      <c r="F34" s="313" t="s">
        <v>1321</v>
      </c>
      <c r="G34" s="314">
        <v>16992.300781</v>
      </c>
    </row>
    <row r="35" spans="1:7" ht="15">
      <c r="A35" s="323" t="s">
        <v>652</v>
      </c>
      <c r="B35" s="288"/>
      <c r="D35" s="307" t="str">
        <f t="shared" si="0"/>
        <v>540 - SEČA</v>
      </c>
      <c r="E35" s="312">
        <v>540</v>
      </c>
      <c r="F35" s="313" t="s">
        <v>1322</v>
      </c>
      <c r="G35" s="314">
        <v>2251.600098</v>
      </c>
    </row>
    <row r="36" spans="1:7" ht="15">
      <c r="A36" s="323" t="s">
        <v>1150</v>
      </c>
      <c r="B36" s="288"/>
      <c r="D36" s="307" t="str">
        <f t="shared" si="0"/>
        <v>554 - SEČOVLJE</v>
      </c>
      <c r="E36" s="312">
        <v>554</v>
      </c>
      <c r="F36" s="313" t="s">
        <v>742</v>
      </c>
      <c r="G36" s="314">
        <v>660.400024</v>
      </c>
    </row>
    <row r="37" spans="1:7" ht="15">
      <c r="A37" s="323" t="s">
        <v>654</v>
      </c>
      <c r="B37" s="288"/>
      <c r="D37" s="307" t="str">
        <f t="shared" si="0"/>
        <v>561 - PARECAG</v>
      </c>
      <c r="E37" s="312">
        <v>561</v>
      </c>
      <c r="F37" s="313" t="s">
        <v>1323</v>
      </c>
      <c r="G37" s="314">
        <v>79.300003</v>
      </c>
    </row>
    <row r="38" spans="1:7" ht="15">
      <c r="A38" s="323" t="s">
        <v>655</v>
      </c>
      <c r="B38" s="288"/>
      <c r="D38" s="307" t="str">
        <f t="shared" si="0"/>
        <v>575 - DRAGONJA</v>
      </c>
      <c r="E38" s="312">
        <v>575</v>
      </c>
      <c r="F38" s="313" t="s">
        <v>1324</v>
      </c>
      <c r="G38" s="314">
        <v>262.600006</v>
      </c>
    </row>
    <row r="39" spans="1:7" ht="15">
      <c r="A39" s="323" t="s">
        <v>657</v>
      </c>
      <c r="B39" s="288"/>
      <c r="D39" s="307" t="str">
        <f t="shared" si="0"/>
        <v>588 - IZOLA</v>
      </c>
      <c r="E39" s="312">
        <v>588</v>
      </c>
      <c r="F39" s="313" t="s">
        <v>864</v>
      </c>
      <c r="G39" s="314">
        <v>87.099998</v>
      </c>
    </row>
    <row r="40" spans="1:7" ht="15">
      <c r="A40" s="323" t="s">
        <v>658</v>
      </c>
      <c r="B40" s="288"/>
      <c r="D40" s="307" t="str">
        <f t="shared" si="0"/>
        <v>597 - SV. PETER</v>
      </c>
      <c r="E40" s="312">
        <v>597</v>
      </c>
      <c r="F40" s="313" t="s">
        <v>1325</v>
      </c>
      <c r="G40" s="314">
        <v>362.700012</v>
      </c>
    </row>
    <row r="41" spans="1:7" ht="15">
      <c r="A41" s="323" t="s">
        <v>659</v>
      </c>
      <c r="B41" s="288"/>
      <c r="D41" s="307" t="str">
        <f t="shared" si="0"/>
        <v>598 - PADNA</v>
      </c>
      <c r="E41" s="312">
        <v>598</v>
      </c>
      <c r="F41" s="313" t="s">
        <v>1326</v>
      </c>
      <c r="G41" s="314">
        <v>187.199997</v>
      </c>
    </row>
    <row r="42" spans="1:7" ht="15">
      <c r="A42" s="323" t="s">
        <v>660</v>
      </c>
      <c r="B42" s="288"/>
      <c r="D42" s="307" t="str">
        <f t="shared" si="0"/>
        <v>599 - NOVA VAS NAD DRAGONJO</v>
      </c>
      <c r="E42" s="312">
        <v>599</v>
      </c>
      <c r="F42" s="313" t="s">
        <v>1327</v>
      </c>
      <c r="G42" s="314">
        <v>72.800003</v>
      </c>
    </row>
    <row r="43" spans="1:7" ht="15">
      <c r="A43" s="323" t="s">
        <v>661</v>
      </c>
      <c r="B43" s="288"/>
      <c r="D43" s="307" t="str">
        <f t="shared" si="0"/>
        <v>603 - NOVA VAS NAD DRAGONJO</v>
      </c>
      <c r="E43" s="312">
        <v>603</v>
      </c>
      <c r="F43" s="313" t="s">
        <v>1327</v>
      </c>
      <c r="G43" s="314">
        <v>227.5</v>
      </c>
    </row>
    <row r="44" spans="1:7" ht="15">
      <c r="A44" s="323" t="s">
        <v>662</v>
      </c>
      <c r="B44" s="288"/>
      <c r="D44" s="307" t="str">
        <f t="shared" si="0"/>
        <v>643 - SV. JURIJ OB ŠČAVNICI</v>
      </c>
      <c r="E44" s="312">
        <v>643</v>
      </c>
      <c r="F44" s="313" t="s">
        <v>1328</v>
      </c>
      <c r="G44" s="314">
        <v>408.200012</v>
      </c>
    </row>
    <row r="45" spans="1:7" ht="15">
      <c r="A45" s="323" t="s">
        <v>663</v>
      </c>
      <c r="B45" s="288"/>
      <c r="D45" s="307" t="str">
        <f t="shared" si="0"/>
        <v>660 - BOLEHNEČICI</v>
      </c>
      <c r="E45" s="312">
        <v>660</v>
      </c>
      <c r="F45" s="313" t="s">
        <v>1329</v>
      </c>
      <c r="G45" s="314">
        <v>175.5</v>
      </c>
    </row>
    <row r="46" spans="1:7" ht="15">
      <c r="A46" s="323" t="s">
        <v>664</v>
      </c>
      <c r="B46" s="288"/>
      <c r="D46" s="307" t="str">
        <f t="shared" si="0"/>
        <v>678 - VUČJA VAS</v>
      </c>
      <c r="E46" s="312">
        <v>678</v>
      </c>
      <c r="F46" s="313" t="s">
        <v>1330</v>
      </c>
      <c r="G46" s="314">
        <v>245.699997</v>
      </c>
    </row>
    <row r="47" spans="1:7" ht="15">
      <c r="A47" s="323" t="s">
        <v>665</v>
      </c>
      <c r="B47" s="288"/>
      <c r="D47" s="307" t="str">
        <f t="shared" si="0"/>
        <v>683 - BUČEČOVCI</v>
      </c>
      <c r="E47" s="312">
        <v>683</v>
      </c>
      <c r="F47" s="313" t="s">
        <v>1331</v>
      </c>
      <c r="G47" s="314">
        <v>275.600006</v>
      </c>
    </row>
    <row r="48" spans="1:7" ht="15">
      <c r="A48" s="323" t="s">
        <v>666</v>
      </c>
      <c r="B48" s="288"/>
      <c r="D48" s="307" t="str">
        <f t="shared" si="0"/>
        <v>688 - LOGAROVCI</v>
      </c>
      <c r="E48" s="312">
        <v>688</v>
      </c>
      <c r="F48" s="313" t="s">
        <v>1332</v>
      </c>
      <c r="G48" s="314">
        <v>104</v>
      </c>
    </row>
    <row r="49" spans="1:7" ht="15">
      <c r="A49" s="323" t="s">
        <v>667</v>
      </c>
      <c r="B49" s="288"/>
      <c r="D49" s="307" t="str">
        <f t="shared" si="0"/>
        <v>700 - BUNČANI</v>
      </c>
      <c r="E49" s="312">
        <v>700</v>
      </c>
      <c r="F49" s="313" t="s">
        <v>1333</v>
      </c>
      <c r="G49" s="314">
        <v>245.699997</v>
      </c>
    </row>
    <row r="50" spans="1:7" ht="15">
      <c r="A50" s="323" t="s">
        <v>668</v>
      </c>
      <c r="B50" s="288"/>
      <c r="D50" s="307" t="str">
        <f t="shared" si="0"/>
        <v>702 - STARA NOVA VAS</v>
      </c>
      <c r="E50" s="312">
        <v>702</v>
      </c>
      <c r="F50" s="313" t="s">
        <v>1334</v>
      </c>
      <c r="G50" s="314">
        <v>2286.699951</v>
      </c>
    </row>
    <row r="51" spans="1:7" ht="15">
      <c r="A51" s="323" t="s">
        <v>669</v>
      </c>
      <c r="B51" s="288"/>
      <c r="D51" s="307" t="str">
        <f t="shared" si="0"/>
        <v>704 - LUKAVCI</v>
      </c>
      <c r="E51" s="312">
        <v>704</v>
      </c>
      <c r="F51" s="313" t="s">
        <v>1335</v>
      </c>
      <c r="G51" s="314">
        <v>331.5</v>
      </c>
    </row>
    <row r="52" spans="1:7" ht="15">
      <c r="A52" s="323" t="s">
        <v>670</v>
      </c>
      <c r="B52" s="288"/>
      <c r="D52" s="307" t="str">
        <f t="shared" si="0"/>
        <v>705 - BANOVCI</v>
      </c>
      <c r="E52" s="312">
        <v>705</v>
      </c>
      <c r="F52" s="313" t="s">
        <v>1336</v>
      </c>
      <c r="G52" s="314">
        <v>261.299988</v>
      </c>
    </row>
    <row r="53" spans="1:7" ht="15">
      <c r="A53" s="323" t="s">
        <v>671</v>
      </c>
      <c r="B53" s="288"/>
      <c r="D53" s="307" t="str">
        <f t="shared" si="0"/>
        <v>706 - VERŽEJ</v>
      </c>
      <c r="E53" s="312">
        <v>706</v>
      </c>
      <c r="F53" s="313" t="s">
        <v>1337</v>
      </c>
      <c r="G53" s="314">
        <v>1202.5</v>
      </c>
    </row>
    <row r="54" spans="1:7" ht="15">
      <c r="A54" s="323" t="s">
        <v>672</v>
      </c>
      <c r="B54" s="288"/>
      <c r="D54" s="307" t="str">
        <f t="shared" si="0"/>
        <v>942 - POVŽANE</v>
      </c>
      <c r="E54" s="312">
        <v>942</v>
      </c>
      <c r="F54" s="313" t="s">
        <v>1338</v>
      </c>
      <c r="G54" s="314">
        <v>373.100006</v>
      </c>
    </row>
    <row r="55" spans="1:7" ht="15">
      <c r="A55" s="323" t="s">
        <v>673</v>
      </c>
      <c r="B55" s="288"/>
      <c r="D55" s="307" t="str">
        <f t="shared" si="0"/>
        <v>945 - PREŠNICA</v>
      </c>
      <c r="E55" s="312">
        <v>945</v>
      </c>
      <c r="F55" s="313" t="s">
        <v>1339</v>
      </c>
      <c r="G55" s="314">
        <v>184.600006</v>
      </c>
    </row>
    <row r="56" spans="1:7" ht="15">
      <c r="A56" s="323" t="s">
        <v>674</v>
      </c>
      <c r="B56" s="288"/>
      <c r="D56" s="307" t="str">
        <f t="shared" si="0"/>
        <v>950 - OCIZLA</v>
      </c>
      <c r="E56" s="312">
        <v>950</v>
      </c>
      <c r="F56" s="313" t="s">
        <v>1340</v>
      </c>
      <c r="G56" s="314">
        <v>79.300003</v>
      </c>
    </row>
    <row r="57" spans="1:7" ht="15">
      <c r="A57" s="323" t="s">
        <v>675</v>
      </c>
      <c r="B57" s="288"/>
      <c r="D57" s="307" t="str">
        <f t="shared" si="0"/>
        <v>951 - PETRINJE</v>
      </c>
      <c r="E57" s="312">
        <v>951</v>
      </c>
      <c r="F57" s="313" t="s">
        <v>1341</v>
      </c>
      <c r="G57" s="314">
        <v>50.700001</v>
      </c>
    </row>
    <row r="58" spans="1:7" ht="15">
      <c r="A58" s="323" t="s">
        <v>676</v>
      </c>
      <c r="B58" s="288"/>
      <c r="D58" s="307" t="str">
        <f t="shared" si="0"/>
        <v>952 - ROŽICE</v>
      </c>
      <c r="E58" s="312">
        <v>952</v>
      </c>
      <c r="F58" s="313" t="s">
        <v>1342</v>
      </c>
      <c r="G58" s="314">
        <v>78</v>
      </c>
    </row>
    <row r="59" spans="1:7" ht="15">
      <c r="A59" s="323" t="s">
        <v>677</v>
      </c>
      <c r="B59" s="288"/>
      <c r="D59" s="307" t="str">
        <f t="shared" si="0"/>
        <v>953 - TUBLJE PRI HRPELJAH</v>
      </c>
      <c r="E59" s="312">
        <v>953</v>
      </c>
      <c r="F59" s="313" t="s">
        <v>1343</v>
      </c>
      <c r="G59" s="314">
        <v>158.600006</v>
      </c>
    </row>
    <row r="60" spans="1:7" ht="15">
      <c r="A60" s="323" t="s">
        <v>678</v>
      </c>
      <c r="B60" s="288"/>
      <c r="D60" s="307" t="str">
        <f t="shared" si="0"/>
        <v>955 - KOZINA</v>
      </c>
      <c r="E60" s="312">
        <v>955</v>
      </c>
      <c r="F60" s="313" t="s">
        <v>702</v>
      </c>
      <c r="G60" s="314">
        <v>1527.5</v>
      </c>
    </row>
    <row r="61" spans="1:7" ht="15">
      <c r="A61" s="323" t="s">
        <v>679</v>
      </c>
      <c r="B61" s="288"/>
      <c r="D61" s="307" t="str">
        <f t="shared" si="0"/>
        <v>956 - VRHPOLJE</v>
      </c>
      <c r="E61" s="312">
        <v>956</v>
      </c>
      <c r="F61" s="313" t="s">
        <v>1344</v>
      </c>
      <c r="G61" s="314">
        <v>96.199997</v>
      </c>
    </row>
    <row r="62" spans="1:7" ht="15">
      <c r="A62" s="323" t="s">
        <v>680</v>
      </c>
      <c r="B62" s="288"/>
      <c r="D62" s="307" t="str">
        <f t="shared" si="0"/>
        <v>960 - SLOPE</v>
      </c>
      <c r="E62" s="312">
        <v>960</v>
      </c>
      <c r="F62" s="313" t="s">
        <v>1345</v>
      </c>
      <c r="G62" s="314">
        <v>84.5</v>
      </c>
    </row>
    <row r="63" spans="1:7" ht="15">
      <c r="A63" s="323" t="s">
        <v>681</v>
      </c>
      <c r="B63" s="288"/>
      <c r="D63" s="307" t="str">
        <f t="shared" si="0"/>
        <v>962 - RODIK</v>
      </c>
      <c r="E63" s="312">
        <v>962</v>
      </c>
      <c r="F63" s="313" t="s">
        <v>1346</v>
      </c>
      <c r="G63" s="314">
        <v>401.700012</v>
      </c>
    </row>
    <row r="64" spans="1:7" ht="15">
      <c r="A64" s="323" t="s">
        <v>682</v>
      </c>
      <c r="B64" s="288"/>
      <c r="D64" s="307" t="str">
        <f t="shared" si="0"/>
        <v>965 - DANE PRI DIVAČI</v>
      </c>
      <c r="E64" s="312">
        <v>965</v>
      </c>
      <c r="F64" s="313" t="s">
        <v>1347</v>
      </c>
      <c r="G64" s="314">
        <v>81.900002</v>
      </c>
    </row>
    <row r="65" spans="1:7" ht="15">
      <c r="A65" s="323" t="s">
        <v>683</v>
      </c>
      <c r="B65" s="288"/>
      <c r="D65" s="307" t="str">
        <f t="shared" si="0"/>
        <v>967 - KAČIČE-PARED</v>
      </c>
      <c r="E65" s="312">
        <v>967</v>
      </c>
      <c r="F65" s="313" t="s">
        <v>1348</v>
      </c>
      <c r="G65" s="314">
        <v>93.599998</v>
      </c>
    </row>
    <row r="66" spans="1:7" ht="15">
      <c r="A66" s="323" t="s">
        <v>684</v>
      </c>
      <c r="B66" s="288"/>
      <c r="D66" s="307" t="str">
        <f t="shared" si="0"/>
        <v>968 - DOLNJE LEŽEČE</v>
      </c>
      <c r="E66" s="312">
        <v>968</v>
      </c>
      <c r="F66" s="313" t="s">
        <v>1349</v>
      </c>
      <c r="G66" s="314">
        <v>288.600006</v>
      </c>
    </row>
    <row r="67" spans="1:7" ht="15">
      <c r="A67" s="323" t="s">
        <v>685</v>
      </c>
      <c r="B67" s="288"/>
      <c r="D67" s="307" t="str">
        <f t="shared" si="0"/>
        <v>969 - DIVAČA</v>
      </c>
      <c r="E67" s="312">
        <v>969</v>
      </c>
      <c r="F67" s="313" t="s">
        <v>634</v>
      </c>
      <c r="G67" s="314">
        <v>1654.900024</v>
      </c>
    </row>
    <row r="68" spans="1:7" ht="15">
      <c r="A68" s="323" t="s">
        <v>686</v>
      </c>
      <c r="B68" s="288"/>
      <c r="D68" s="307" t="str">
        <f aca="true" t="shared" si="1" ref="D68:D131">E68&amp;" - "&amp;F68</f>
        <v>970 - SENADOLE</v>
      </c>
      <c r="E68" s="312">
        <v>970</v>
      </c>
      <c r="F68" s="313" t="s">
        <v>1350</v>
      </c>
      <c r="G68" s="314">
        <v>79.300003</v>
      </c>
    </row>
    <row r="69" spans="1:7" ht="15">
      <c r="A69" s="323" t="s">
        <v>687</v>
      </c>
      <c r="B69" s="288"/>
      <c r="D69" s="307" t="str">
        <f t="shared" si="1"/>
        <v>976 - FAMLJE</v>
      </c>
      <c r="E69" s="312">
        <v>976</v>
      </c>
      <c r="F69" s="313" t="s">
        <v>1351</v>
      </c>
      <c r="G69" s="314">
        <v>118.300003</v>
      </c>
    </row>
    <row r="70" spans="1:7" ht="15">
      <c r="A70" s="323" t="s">
        <v>688</v>
      </c>
      <c r="B70" s="288"/>
      <c r="D70" s="307" t="str">
        <f t="shared" si="1"/>
        <v>981 - NAKLO</v>
      </c>
      <c r="E70" s="312">
        <v>981</v>
      </c>
      <c r="F70" s="313" t="s">
        <v>1352</v>
      </c>
      <c r="G70" s="314">
        <v>85.800003</v>
      </c>
    </row>
    <row r="71" spans="1:7" ht="15">
      <c r="A71" s="323" t="s">
        <v>689</v>
      </c>
      <c r="B71" s="288"/>
      <c r="D71" s="307" t="str">
        <f t="shared" si="1"/>
        <v>989 - HOTIČNA</v>
      </c>
      <c r="E71" s="312">
        <v>989</v>
      </c>
      <c r="F71" s="313" t="s">
        <v>1353</v>
      </c>
      <c r="G71" s="314">
        <v>83.199997</v>
      </c>
    </row>
    <row r="72" spans="1:7" ht="15">
      <c r="A72" s="323" t="s">
        <v>690</v>
      </c>
      <c r="B72" s="288"/>
      <c r="D72" s="307" t="str">
        <f t="shared" si="1"/>
        <v>990 - SLIVJE</v>
      </c>
      <c r="E72" s="312">
        <v>990</v>
      </c>
      <c r="F72" s="313" t="s">
        <v>1354</v>
      </c>
      <c r="G72" s="314">
        <v>165.100006</v>
      </c>
    </row>
    <row r="73" spans="1:7" ht="15">
      <c r="A73" s="323" t="s">
        <v>691</v>
      </c>
      <c r="B73" s="288"/>
      <c r="D73" s="307" t="str">
        <f t="shared" si="1"/>
        <v>991 - VELIKE LOČE</v>
      </c>
      <c r="E73" s="312">
        <v>991</v>
      </c>
      <c r="F73" s="313" t="s">
        <v>1355</v>
      </c>
      <c r="G73" s="314">
        <v>49.400002</v>
      </c>
    </row>
    <row r="74" spans="1:7" ht="15">
      <c r="A74" s="323" t="s">
        <v>692</v>
      </c>
      <c r="B74" s="288"/>
      <c r="D74" s="307" t="str">
        <f t="shared" si="1"/>
        <v>993 - MARKOVŠČINA</v>
      </c>
      <c r="E74" s="312">
        <v>993</v>
      </c>
      <c r="F74" s="313" t="s">
        <v>1356</v>
      </c>
      <c r="G74" s="314">
        <v>165.100006</v>
      </c>
    </row>
    <row r="75" spans="1:7" ht="15">
      <c r="A75" s="323" t="s">
        <v>693</v>
      </c>
      <c r="B75" s="288"/>
      <c r="D75" s="307" t="str">
        <f t="shared" si="1"/>
        <v>994 - GRADIŠČE PRI MATERIJI</v>
      </c>
      <c r="E75" s="312">
        <v>994</v>
      </c>
      <c r="F75" s="313" t="s">
        <v>1357</v>
      </c>
      <c r="G75" s="314">
        <v>205.399994</v>
      </c>
    </row>
    <row r="76" spans="1:7" ht="15">
      <c r="A76" s="323" t="s">
        <v>694</v>
      </c>
      <c r="B76" s="288"/>
      <c r="D76" s="307" t="str">
        <f t="shared" si="1"/>
        <v>995 - JAVORJE</v>
      </c>
      <c r="E76" s="312">
        <v>995</v>
      </c>
      <c r="F76" s="313" t="s">
        <v>1358</v>
      </c>
      <c r="G76" s="314">
        <v>192.399994</v>
      </c>
    </row>
    <row r="77" spans="1:7" ht="15">
      <c r="A77" s="323" t="s">
        <v>695</v>
      </c>
      <c r="B77" s="288"/>
      <c r="D77" s="307" t="str">
        <f t="shared" si="1"/>
        <v>997 - OBROV</v>
      </c>
      <c r="E77" s="312">
        <v>997</v>
      </c>
      <c r="F77" s="313" t="s">
        <v>1359</v>
      </c>
      <c r="G77" s="314">
        <v>248.300003</v>
      </c>
    </row>
    <row r="78" spans="1:7" ht="15">
      <c r="A78" s="323" t="s">
        <v>696</v>
      </c>
      <c r="B78" s="288"/>
      <c r="D78" s="307" t="str">
        <f t="shared" si="1"/>
        <v>999 - KOVČICE</v>
      </c>
      <c r="E78" s="312">
        <v>999</v>
      </c>
      <c r="F78" s="313" t="s">
        <v>1360</v>
      </c>
      <c r="G78" s="314">
        <v>63.700001</v>
      </c>
    </row>
    <row r="79" spans="1:7" ht="15">
      <c r="A79" s="323" t="s">
        <v>697</v>
      </c>
      <c r="B79" s="288"/>
      <c r="D79" s="307" t="str">
        <f t="shared" si="1"/>
        <v>1005 - ŠKOFLJE</v>
      </c>
      <c r="E79" s="312">
        <v>1005</v>
      </c>
      <c r="F79" s="313" t="s">
        <v>1361</v>
      </c>
      <c r="G79" s="314">
        <v>161.199997</v>
      </c>
    </row>
    <row r="80" spans="1:7" ht="15">
      <c r="A80" s="323" t="s">
        <v>698</v>
      </c>
      <c r="B80" s="288"/>
      <c r="D80" s="307" t="str">
        <f t="shared" si="1"/>
        <v>1013 - VREMSKI BRITOF</v>
      </c>
      <c r="E80" s="312">
        <v>1013</v>
      </c>
      <c r="F80" s="313" t="s">
        <v>1362</v>
      </c>
      <c r="G80" s="314">
        <v>289.899994</v>
      </c>
    </row>
    <row r="81" spans="1:7" ht="15">
      <c r="A81" s="323" t="s">
        <v>699</v>
      </c>
      <c r="B81" s="288"/>
      <c r="D81" s="307" t="str">
        <f t="shared" si="1"/>
        <v>1015 - GORNJE VREME</v>
      </c>
      <c r="E81" s="312">
        <v>1015</v>
      </c>
      <c r="F81" s="313" t="s">
        <v>1363</v>
      </c>
      <c r="G81" s="314">
        <v>105.300003</v>
      </c>
    </row>
    <row r="82" spans="1:7" ht="15">
      <c r="A82" s="323" t="s">
        <v>700</v>
      </c>
      <c r="B82" s="288"/>
      <c r="D82" s="307" t="str">
        <f t="shared" si="1"/>
        <v>1016 - BARKA</v>
      </c>
      <c r="E82" s="312">
        <v>1016</v>
      </c>
      <c r="F82" s="313" t="s">
        <v>1364</v>
      </c>
      <c r="G82" s="314">
        <v>111.800003</v>
      </c>
    </row>
    <row r="83" spans="1:7" ht="15">
      <c r="A83" s="323" t="s">
        <v>701</v>
      </c>
      <c r="B83" s="288"/>
      <c r="D83" s="307" t="str">
        <f t="shared" si="1"/>
        <v>1018 - POTOČE</v>
      </c>
      <c r="E83" s="312">
        <v>1018</v>
      </c>
      <c r="F83" s="313" t="s">
        <v>1365</v>
      </c>
      <c r="G83" s="314">
        <v>65</v>
      </c>
    </row>
    <row r="84" spans="1:7" ht="15">
      <c r="A84" s="323" t="s">
        <v>2717</v>
      </c>
      <c r="B84" s="288"/>
      <c r="D84" s="307" t="str">
        <f t="shared" si="1"/>
        <v>1019 - LAŽE</v>
      </c>
      <c r="E84" s="312">
        <v>1019</v>
      </c>
      <c r="F84" s="313" t="s">
        <v>1366</v>
      </c>
      <c r="G84" s="314">
        <v>98.800003</v>
      </c>
    </row>
    <row r="85" spans="1:7" ht="15">
      <c r="A85" s="323" t="s">
        <v>715</v>
      </c>
      <c r="B85" s="288"/>
      <c r="D85" s="307" t="str">
        <f t="shared" si="1"/>
        <v>1020 - SENOŽEČE</v>
      </c>
      <c r="E85" s="312">
        <v>1020</v>
      </c>
      <c r="F85" s="313" t="s">
        <v>1367</v>
      </c>
      <c r="G85" s="314">
        <v>783.900024</v>
      </c>
    </row>
    <row r="86" spans="1:7" ht="15">
      <c r="A86" s="323" t="s">
        <v>703</v>
      </c>
      <c r="B86" s="288"/>
      <c r="D86" s="307" t="str">
        <f t="shared" si="1"/>
        <v>1023 - NOVA VAS</v>
      </c>
      <c r="E86" s="312">
        <v>1023</v>
      </c>
      <c r="F86" s="313" t="s">
        <v>1096</v>
      </c>
      <c r="G86" s="314">
        <v>80.599998</v>
      </c>
    </row>
    <row r="87" spans="1:7" ht="15">
      <c r="A87" s="323" t="s">
        <v>704</v>
      </c>
      <c r="B87" s="288"/>
      <c r="D87" s="307" t="str">
        <f t="shared" si="1"/>
        <v>1024 - OPATJE SELO</v>
      </c>
      <c r="E87" s="312">
        <v>1024</v>
      </c>
      <c r="F87" s="313" t="s">
        <v>1368</v>
      </c>
      <c r="G87" s="314">
        <v>494</v>
      </c>
    </row>
    <row r="88" spans="1:7" ht="15">
      <c r="A88" s="323" t="s">
        <v>705</v>
      </c>
      <c r="B88" s="288"/>
      <c r="D88" s="307" t="str">
        <f t="shared" si="1"/>
        <v>1025 - LOKVICA</v>
      </c>
      <c r="E88" s="312">
        <v>1025</v>
      </c>
      <c r="F88" s="313" t="s">
        <v>1369</v>
      </c>
      <c r="G88" s="314">
        <v>94.900002</v>
      </c>
    </row>
    <row r="89" spans="1:7" ht="15">
      <c r="A89" s="323" t="s">
        <v>706</v>
      </c>
      <c r="B89" s="288"/>
      <c r="D89" s="307" t="str">
        <f t="shared" si="1"/>
        <v>1031 - SELA NA KRASU</v>
      </c>
      <c r="E89" s="312">
        <v>1031</v>
      </c>
      <c r="F89" s="313" t="s">
        <v>1370</v>
      </c>
      <c r="G89" s="314">
        <v>204.100006</v>
      </c>
    </row>
    <row r="90" spans="1:7" ht="15">
      <c r="A90" s="323" t="s">
        <v>707</v>
      </c>
      <c r="B90" s="288"/>
      <c r="D90" s="307" t="str">
        <f t="shared" si="1"/>
        <v>1033 - MIREN</v>
      </c>
      <c r="E90" s="312">
        <v>1033</v>
      </c>
      <c r="F90" s="313" t="s">
        <v>1371</v>
      </c>
      <c r="G90" s="314">
        <v>2593.5</v>
      </c>
    </row>
    <row r="91" spans="1:7" ht="15">
      <c r="A91" s="323" t="s">
        <v>708</v>
      </c>
      <c r="B91" s="288"/>
      <c r="D91" s="307" t="str">
        <f t="shared" si="1"/>
        <v>1034 - BRESTOVICA PRI KOMNU</v>
      </c>
      <c r="E91" s="312">
        <v>1034</v>
      </c>
      <c r="F91" s="313" t="s">
        <v>1372</v>
      </c>
      <c r="G91" s="314">
        <v>162.5</v>
      </c>
    </row>
    <row r="92" spans="1:7" ht="15">
      <c r="A92" s="323" t="s">
        <v>709</v>
      </c>
      <c r="B92" s="288"/>
      <c r="D92" s="307" t="str">
        <f t="shared" si="1"/>
        <v>1036 - BILJE</v>
      </c>
      <c r="E92" s="312">
        <v>1036</v>
      </c>
      <c r="F92" s="313" t="s">
        <v>1373</v>
      </c>
      <c r="G92" s="314">
        <v>1509.300049</v>
      </c>
    </row>
    <row r="93" spans="1:7" ht="15">
      <c r="A93" s="323" t="s">
        <v>710</v>
      </c>
      <c r="B93" s="288"/>
      <c r="D93" s="307" t="str">
        <f t="shared" si="1"/>
        <v>1038 - KOSTANJEVICA NA KRASU</v>
      </c>
      <c r="E93" s="312">
        <v>1038</v>
      </c>
      <c r="F93" s="313" t="s">
        <v>1374</v>
      </c>
      <c r="G93" s="314">
        <v>443.299988</v>
      </c>
    </row>
    <row r="94" spans="1:7" ht="15">
      <c r="A94" s="323" t="s">
        <v>711</v>
      </c>
      <c r="B94" s="288"/>
      <c r="D94" s="307" t="str">
        <f t="shared" si="1"/>
        <v>1042 - VOJŠČICA</v>
      </c>
      <c r="E94" s="312">
        <v>1042</v>
      </c>
      <c r="F94" s="313" t="s">
        <v>1375</v>
      </c>
      <c r="G94" s="314">
        <v>302.899994</v>
      </c>
    </row>
    <row r="95" spans="1:7" ht="15">
      <c r="A95" s="323" t="s">
        <v>712</v>
      </c>
      <c r="B95" s="288"/>
      <c r="D95" s="307" t="str">
        <f t="shared" si="1"/>
        <v>1044 - TEMNICA</v>
      </c>
      <c r="E95" s="312">
        <v>1044</v>
      </c>
      <c r="F95" s="313" t="s">
        <v>1376</v>
      </c>
      <c r="G95" s="314">
        <v>184.600006</v>
      </c>
    </row>
    <row r="96" spans="1:7" ht="15">
      <c r="A96" s="323" t="s">
        <v>713</v>
      </c>
      <c r="B96" s="288"/>
      <c r="D96" s="307" t="str">
        <f t="shared" si="1"/>
        <v>1048 - LIPICA</v>
      </c>
      <c r="E96" s="312">
        <v>1048</v>
      </c>
      <c r="F96" s="313" t="s">
        <v>1377</v>
      </c>
      <c r="G96" s="314">
        <v>74.099998</v>
      </c>
    </row>
    <row r="97" spans="1:7" ht="15">
      <c r="A97" s="323" t="s">
        <v>714</v>
      </c>
      <c r="B97" s="288"/>
      <c r="D97" s="307" t="str">
        <f t="shared" si="1"/>
        <v>1050 - PRELOŽE PRI LOKVI</v>
      </c>
      <c r="E97" s="312">
        <v>1050</v>
      </c>
      <c r="F97" s="313" t="s">
        <v>1378</v>
      </c>
      <c r="G97" s="314">
        <v>97.5</v>
      </c>
    </row>
    <row r="98" spans="1:7" ht="15">
      <c r="A98" s="323" t="s">
        <v>702</v>
      </c>
      <c r="B98" s="288"/>
      <c r="D98" s="307" t="str">
        <f t="shared" si="1"/>
        <v>1051 - LOKEV</v>
      </c>
      <c r="E98" s="312">
        <v>1051</v>
      </c>
      <c r="F98" s="313" t="s">
        <v>1379</v>
      </c>
      <c r="G98" s="314">
        <v>947.700012</v>
      </c>
    </row>
    <row r="99" spans="1:7" ht="15">
      <c r="A99" s="323" t="s">
        <v>2738</v>
      </c>
      <c r="B99" s="288"/>
      <c r="D99" s="307" t="str">
        <f t="shared" si="1"/>
        <v>1052 - SEŽANA</v>
      </c>
      <c r="E99" s="312">
        <v>1052</v>
      </c>
      <c r="F99" s="313" t="s">
        <v>635</v>
      </c>
      <c r="G99" s="314">
        <v>6180.200195</v>
      </c>
    </row>
    <row r="100" spans="1:7" ht="15">
      <c r="A100" s="323" t="s">
        <v>716</v>
      </c>
      <c r="B100" s="288"/>
      <c r="D100" s="307" t="str">
        <f t="shared" si="1"/>
        <v>1057 - ORLEK</v>
      </c>
      <c r="E100" s="312">
        <v>1057</v>
      </c>
      <c r="F100" s="313" t="s">
        <v>1380</v>
      </c>
      <c r="G100" s="314">
        <v>219.699997</v>
      </c>
    </row>
    <row r="101" spans="1:7" ht="15">
      <c r="A101" s="323" t="s">
        <v>717</v>
      </c>
      <c r="B101" s="288"/>
      <c r="D101" s="307" t="str">
        <f t="shared" si="1"/>
        <v>1063 - DANE PRI SEŽANI</v>
      </c>
      <c r="E101" s="312">
        <v>1063</v>
      </c>
      <c r="F101" s="313" t="s">
        <v>1381</v>
      </c>
      <c r="G101" s="314">
        <v>546</v>
      </c>
    </row>
    <row r="102" spans="1:7" ht="15">
      <c r="A102" s="323" t="s">
        <v>718</v>
      </c>
      <c r="B102" s="288"/>
      <c r="D102" s="307" t="str">
        <f t="shared" si="1"/>
        <v>1064 - ŠMARJE PRI SEŽANI</v>
      </c>
      <c r="E102" s="312">
        <v>1064</v>
      </c>
      <c r="F102" s="313" t="s">
        <v>1382</v>
      </c>
      <c r="G102" s="314">
        <v>349.700012</v>
      </c>
    </row>
    <row r="103" spans="1:7" ht="15">
      <c r="A103" s="323" t="s">
        <v>719</v>
      </c>
      <c r="B103" s="288"/>
      <c r="D103" s="307" t="str">
        <f t="shared" si="1"/>
        <v>1065 - POVIR</v>
      </c>
      <c r="E103" s="312">
        <v>1065</v>
      </c>
      <c r="F103" s="313" t="s">
        <v>1383</v>
      </c>
      <c r="G103" s="314">
        <v>452.399994</v>
      </c>
    </row>
    <row r="104" spans="1:7" ht="15">
      <c r="A104" s="323" t="s">
        <v>720</v>
      </c>
      <c r="B104" s="288"/>
      <c r="D104" s="307" t="str">
        <f t="shared" si="1"/>
        <v>1070 - MERČE</v>
      </c>
      <c r="E104" s="312">
        <v>1070</v>
      </c>
      <c r="F104" s="313" t="s">
        <v>1384</v>
      </c>
      <c r="G104" s="314">
        <v>144.300003</v>
      </c>
    </row>
    <row r="105" spans="1:7" ht="15">
      <c r="A105" s="323" t="s">
        <v>721</v>
      </c>
      <c r="B105" s="288"/>
      <c r="D105" s="307" t="str">
        <f t="shared" si="1"/>
        <v>1071 - GORENJE PRI DIVAČI</v>
      </c>
      <c r="E105" s="312">
        <v>1071</v>
      </c>
      <c r="F105" s="313" t="s">
        <v>1385</v>
      </c>
      <c r="G105" s="314">
        <v>169</v>
      </c>
    </row>
    <row r="106" spans="1:7" ht="15">
      <c r="A106" s="323" t="s">
        <v>722</v>
      </c>
      <c r="B106" s="288"/>
      <c r="D106" s="307" t="str">
        <f t="shared" si="1"/>
        <v>1073 - ŠTORJE</v>
      </c>
      <c r="E106" s="312">
        <v>1073</v>
      </c>
      <c r="F106" s="313" t="s">
        <v>1386</v>
      </c>
      <c r="G106" s="314">
        <v>425.100006</v>
      </c>
    </row>
    <row r="107" spans="1:7" ht="15">
      <c r="A107" s="323" t="s">
        <v>723</v>
      </c>
      <c r="B107" s="288"/>
      <c r="D107" s="307" t="str">
        <f t="shared" si="1"/>
        <v>1074 - ŽIRJE</v>
      </c>
      <c r="E107" s="312">
        <v>1074</v>
      </c>
      <c r="F107" s="313" t="s">
        <v>1387</v>
      </c>
      <c r="G107" s="314">
        <v>111.800003</v>
      </c>
    </row>
    <row r="108" spans="1:7" ht="15">
      <c r="A108" s="323" t="s">
        <v>973</v>
      </c>
      <c r="B108" s="288"/>
      <c r="D108" s="307" t="str">
        <f t="shared" si="1"/>
        <v>1077 - BRESTOVICA PRI POVIRJU</v>
      </c>
      <c r="E108" s="312">
        <v>1077</v>
      </c>
      <c r="F108" s="313" t="s">
        <v>1388</v>
      </c>
      <c r="G108" s="314">
        <v>59.799999</v>
      </c>
    </row>
    <row r="109" spans="1:7" ht="15">
      <c r="A109" s="323" t="s">
        <v>724</v>
      </c>
      <c r="B109" s="288"/>
      <c r="D109" s="307" t="str">
        <f t="shared" si="1"/>
        <v>1078 - GABROVICA PRI KOMNU</v>
      </c>
      <c r="E109" s="312">
        <v>1078</v>
      </c>
      <c r="F109" s="313" t="s">
        <v>1389</v>
      </c>
      <c r="G109" s="314">
        <v>230.100006</v>
      </c>
    </row>
    <row r="110" spans="1:7" ht="15">
      <c r="A110" s="323" t="s">
        <v>725</v>
      </c>
      <c r="B110" s="288"/>
      <c r="D110" s="307" t="str">
        <f t="shared" si="1"/>
        <v>1079 - PLISKOVICA</v>
      </c>
      <c r="E110" s="312">
        <v>1079</v>
      </c>
      <c r="F110" s="313" t="s">
        <v>1390</v>
      </c>
      <c r="G110" s="314">
        <v>299</v>
      </c>
    </row>
    <row r="111" spans="1:7" ht="15">
      <c r="A111" s="323" t="s">
        <v>726</v>
      </c>
      <c r="B111" s="288"/>
      <c r="D111" s="307" t="str">
        <f t="shared" si="1"/>
        <v>1080 - VELIKI DOL</v>
      </c>
      <c r="E111" s="312">
        <v>1080</v>
      </c>
      <c r="F111" s="313" t="s">
        <v>1391</v>
      </c>
      <c r="G111" s="314">
        <v>175.5</v>
      </c>
    </row>
    <row r="112" spans="1:7" ht="15">
      <c r="A112" s="323" t="s">
        <v>727</v>
      </c>
      <c r="B112" s="288"/>
      <c r="D112" s="307" t="str">
        <f t="shared" si="1"/>
        <v>1081 - VOLČJI GRAD</v>
      </c>
      <c r="E112" s="312">
        <v>1081</v>
      </c>
      <c r="F112" s="313" t="s">
        <v>1392</v>
      </c>
      <c r="G112" s="314">
        <v>127.400002</v>
      </c>
    </row>
    <row r="113" spans="1:7" ht="15">
      <c r="A113" s="323" t="s">
        <v>728</v>
      </c>
      <c r="B113" s="288"/>
      <c r="D113" s="307" t="str">
        <f t="shared" si="1"/>
        <v>1083 - GORJANSKO</v>
      </c>
      <c r="E113" s="312">
        <v>1083</v>
      </c>
      <c r="F113" s="313" t="s">
        <v>1393</v>
      </c>
      <c r="G113" s="314">
        <v>336.700012</v>
      </c>
    </row>
    <row r="114" spans="1:7" ht="15">
      <c r="A114" s="323" t="s">
        <v>729</v>
      </c>
      <c r="B114" s="288"/>
      <c r="D114" s="307" t="str">
        <f t="shared" si="1"/>
        <v>1088 - BRJE PRI KOMNU</v>
      </c>
      <c r="E114" s="312">
        <v>1088</v>
      </c>
      <c r="F114" s="313" t="s">
        <v>1394</v>
      </c>
      <c r="G114" s="314">
        <v>143</v>
      </c>
    </row>
    <row r="115" spans="1:7" ht="15">
      <c r="A115" s="323" t="s">
        <v>730</v>
      </c>
      <c r="B115" s="288"/>
      <c r="D115" s="307" t="str">
        <f t="shared" si="1"/>
        <v>1093 - KOMEN</v>
      </c>
      <c r="E115" s="312">
        <v>1093</v>
      </c>
      <c r="F115" s="313" t="s">
        <v>1395</v>
      </c>
      <c r="G115" s="314">
        <v>789.099976</v>
      </c>
    </row>
    <row r="116" spans="1:7" ht="15">
      <c r="A116" s="323" t="s">
        <v>731</v>
      </c>
      <c r="B116" s="288"/>
      <c r="D116" s="307" t="str">
        <f t="shared" si="1"/>
        <v>1094 - SVETO</v>
      </c>
      <c r="E116" s="312">
        <v>1094</v>
      </c>
      <c r="F116" s="313" t="s">
        <v>1396</v>
      </c>
      <c r="G116" s="314">
        <v>276.899994</v>
      </c>
    </row>
    <row r="117" spans="1:7" ht="15">
      <c r="A117" s="323" t="s">
        <v>2737</v>
      </c>
      <c r="B117" s="288"/>
      <c r="D117" s="307" t="str">
        <f t="shared" si="1"/>
        <v>1095 - PRESERJE PRI KOMNU</v>
      </c>
      <c r="E117" s="312">
        <v>1095</v>
      </c>
      <c r="F117" s="313" t="s">
        <v>1397</v>
      </c>
      <c r="G117" s="314">
        <v>70.199997</v>
      </c>
    </row>
    <row r="118" spans="1:7" ht="15">
      <c r="A118" s="323" t="s">
        <v>732</v>
      </c>
      <c r="B118" s="288"/>
      <c r="D118" s="307" t="str">
        <f t="shared" si="1"/>
        <v>1096 - IVANJI GRAD</v>
      </c>
      <c r="E118" s="312">
        <v>1096</v>
      </c>
      <c r="F118" s="313" t="s">
        <v>1398</v>
      </c>
      <c r="G118" s="314">
        <v>117</v>
      </c>
    </row>
    <row r="119" spans="1:7" ht="15">
      <c r="A119" s="323" t="s">
        <v>733</v>
      </c>
      <c r="B119" s="288"/>
      <c r="D119" s="307" t="str">
        <f t="shared" si="1"/>
        <v>1098 - TOMAČEVICA</v>
      </c>
      <c r="E119" s="312">
        <v>1098</v>
      </c>
      <c r="F119" s="313" t="s">
        <v>1399</v>
      </c>
      <c r="G119" s="314">
        <v>201.5</v>
      </c>
    </row>
    <row r="120" spans="1:7" ht="15">
      <c r="A120" s="323" t="s">
        <v>734</v>
      </c>
      <c r="B120" s="288"/>
      <c r="D120" s="307" t="str">
        <f t="shared" si="1"/>
        <v>1100 - ŠKRBINA</v>
      </c>
      <c r="E120" s="312">
        <v>1100</v>
      </c>
      <c r="F120" s="313" t="s">
        <v>1400</v>
      </c>
      <c r="G120" s="314">
        <v>184.600006</v>
      </c>
    </row>
    <row r="121" spans="1:7" ht="15">
      <c r="A121" s="323" t="s">
        <v>735</v>
      </c>
      <c r="B121" s="288"/>
      <c r="D121" s="307" t="str">
        <f t="shared" si="1"/>
        <v>1107 - KREPLJE</v>
      </c>
      <c r="E121" s="312">
        <v>1107</v>
      </c>
      <c r="F121" s="313" t="s">
        <v>1401</v>
      </c>
      <c r="G121" s="314">
        <v>191.100006</v>
      </c>
    </row>
    <row r="122" spans="1:7" ht="15">
      <c r="A122" s="323" t="s">
        <v>632</v>
      </c>
      <c r="B122" s="288"/>
      <c r="D122" s="307" t="str">
        <f t="shared" si="1"/>
        <v>1108 - DUTOVLJE</v>
      </c>
      <c r="E122" s="312">
        <v>1108</v>
      </c>
      <c r="F122" s="313" t="s">
        <v>1402</v>
      </c>
      <c r="G122" s="314">
        <v>796.900024</v>
      </c>
    </row>
    <row r="123" spans="1:7" ht="15">
      <c r="A123" s="323" t="s">
        <v>736</v>
      </c>
      <c r="B123" s="288"/>
      <c r="D123" s="307" t="str">
        <f t="shared" si="1"/>
        <v>1109 - KRAJNA VAS</v>
      </c>
      <c r="E123" s="312">
        <v>1109</v>
      </c>
      <c r="F123" s="313" t="s">
        <v>1403</v>
      </c>
      <c r="G123" s="314">
        <v>153.399994</v>
      </c>
    </row>
    <row r="124" spans="1:7" ht="15">
      <c r="A124" s="323" t="s">
        <v>737</v>
      </c>
      <c r="B124" s="288"/>
      <c r="D124" s="307" t="str">
        <f t="shared" si="1"/>
        <v>1114 - ŠEPULJE</v>
      </c>
      <c r="E124" s="312">
        <v>1114</v>
      </c>
      <c r="F124" s="313" t="s">
        <v>1404</v>
      </c>
      <c r="G124" s="314">
        <v>858</v>
      </c>
    </row>
    <row r="125" spans="1:7" ht="15">
      <c r="A125" s="323" t="s">
        <v>738</v>
      </c>
      <c r="B125" s="288"/>
      <c r="D125" s="307" t="str">
        <f t="shared" si="1"/>
        <v>1115 - TOMAJ</v>
      </c>
      <c r="E125" s="312">
        <v>1115</v>
      </c>
      <c r="F125" s="313" t="s">
        <v>1405</v>
      </c>
      <c r="G125" s="314">
        <v>369.200012</v>
      </c>
    </row>
    <row r="126" spans="1:7" ht="15">
      <c r="A126" s="323" t="s">
        <v>739</v>
      </c>
      <c r="B126" s="288"/>
      <c r="D126" s="307" t="str">
        <f t="shared" si="1"/>
        <v>1117 - KOPRIVA</v>
      </c>
      <c r="E126" s="312">
        <v>1117</v>
      </c>
      <c r="F126" s="313" t="s">
        <v>1406</v>
      </c>
      <c r="G126" s="314">
        <v>236.600006</v>
      </c>
    </row>
    <row r="127" spans="1:7" ht="15">
      <c r="A127" s="323" t="s">
        <v>1264</v>
      </c>
      <c r="B127" s="288"/>
      <c r="D127" s="307" t="str">
        <f t="shared" si="1"/>
        <v>1119 - RAVNJE</v>
      </c>
      <c r="E127" s="312">
        <v>1119</v>
      </c>
      <c r="F127" s="313" t="s">
        <v>1407</v>
      </c>
      <c r="G127" s="314">
        <v>70.199997</v>
      </c>
    </row>
    <row r="128" spans="1:7" ht="15">
      <c r="A128" s="323" t="s">
        <v>740</v>
      </c>
      <c r="B128" s="288"/>
      <c r="D128" s="307" t="str">
        <f t="shared" si="1"/>
        <v>1121 - AVBER</v>
      </c>
      <c r="E128" s="312">
        <v>1121</v>
      </c>
      <c r="F128" s="313" t="s">
        <v>1408</v>
      </c>
      <c r="G128" s="314">
        <v>111.800003</v>
      </c>
    </row>
    <row r="129" spans="1:7" ht="15">
      <c r="A129" s="323" t="s">
        <v>741</v>
      </c>
      <c r="B129" s="288"/>
      <c r="D129" s="307" t="str">
        <f t="shared" si="1"/>
        <v>1122 - PONIKVE</v>
      </c>
      <c r="E129" s="312">
        <v>1122</v>
      </c>
      <c r="F129" s="313" t="s">
        <v>1409</v>
      </c>
      <c r="G129" s="314">
        <v>94.900002</v>
      </c>
    </row>
    <row r="130" spans="1:7" ht="15">
      <c r="A130" s="323" t="s">
        <v>742</v>
      </c>
      <c r="B130" s="288"/>
      <c r="D130" s="307" t="str">
        <f t="shared" si="1"/>
        <v>1124 - GRIŽE</v>
      </c>
      <c r="E130" s="312">
        <v>1124</v>
      </c>
      <c r="F130" s="313" t="s">
        <v>1410</v>
      </c>
      <c r="G130" s="314">
        <v>62.400002</v>
      </c>
    </row>
    <row r="131" spans="1:7" ht="15">
      <c r="A131" s="323" t="s">
        <v>743</v>
      </c>
      <c r="B131" s="288"/>
      <c r="D131" s="307" t="str">
        <f t="shared" si="1"/>
        <v>1126 - STOMAŽ</v>
      </c>
      <c r="E131" s="312">
        <v>1126</v>
      </c>
      <c r="F131" s="313" t="s">
        <v>1411</v>
      </c>
      <c r="G131" s="314">
        <v>98.800003</v>
      </c>
    </row>
    <row r="132" spans="1:7" ht="15">
      <c r="A132" s="323" t="s">
        <v>744</v>
      </c>
      <c r="B132" s="288"/>
      <c r="D132" s="307" t="str">
        <f aca="true" t="shared" si="2" ref="D132:D195">E132&amp;" - "&amp;F132</f>
        <v>1128 - KAZLJE</v>
      </c>
      <c r="E132" s="312">
        <v>1128</v>
      </c>
      <c r="F132" s="313" t="s">
        <v>1412</v>
      </c>
      <c r="G132" s="314">
        <v>93.599998</v>
      </c>
    </row>
    <row r="133" spans="1:7" ht="15">
      <c r="A133" s="323" t="s">
        <v>624</v>
      </c>
      <c r="B133" s="288"/>
      <c r="D133" s="307" t="str">
        <f t="shared" si="2"/>
        <v>1129 - VELIKO POLJE</v>
      </c>
      <c r="E133" s="312">
        <v>1129</v>
      </c>
      <c r="F133" s="313" t="s">
        <v>1413</v>
      </c>
      <c r="G133" s="314">
        <v>84.5</v>
      </c>
    </row>
    <row r="134" spans="1:7" ht="15">
      <c r="A134" s="289"/>
      <c r="B134" s="288"/>
      <c r="D134" s="307" t="str">
        <f t="shared" si="2"/>
        <v>1138 - ŠTJAK</v>
      </c>
      <c r="E134" s="312">
        <v>1138</v>
      </c>
      <c r="F134" s="313" t="s">
        <v>1414</v>
      </c>
      <c r="G134" s="314">
        <v>78</v>
      </c>
    </row>
    <row r="135" spans="1:7" ht="15">
      <c r="A135" s="289"/>
      <c r="B135" s="288"/>
      <c r="D135" s="307" t="str">
        <f t="shared" si="2"/>
        <v>1143 - ŠTANJEL</v>
      </c>
      <c r="E135" s="312">
        <v>1143</v>
      </c>
      <c r="F135" s="313" t="s">
        <v>1415</v>
      </c>
      <c r="G135" s="314">
        <v>426.399994</v>
      </c>
    </row>
    <row r="136" spans="1:7" ht="15">
      <c r="A136" s="289"/>
      <c r="B136" s="288"/>
      <c r="D136" s="307" t="str">
        <f t="shared" si="2"/>
        <v>1144 - HRUŠEVICA</v>
      </c>
      <c r="E136" s="312">
        <v>1144</v>
      </c>
      <c r="F136" s="313" t="s">
        <v>1416</v>
      </c>
      <c r="G136" s="314">
        <v>167.699997</v>
      </c>
    </row>
    <row r="137" spans="1:7" ht="15">
      <c r="A137" s="289"/>
      <c r="B137" s="288"/>
      <c r="D137" s="307" t="str">
        <f t="shared" si="2"/>
        <v>1146 - TUPELČE</v>
      </c>
      <c r="E137" s="312">
        <v>1146</v>
      </c>
      <c r="F137" s="313" t="s">
        <v>1417</v>
      </c>
      <c r="G137" s="314">
        <v>317.200012</v>
      </c>
    </row>
    <row r="138" spans="1:7" ht="15">
      <c r="A138" s="289"/>
      <c r="B138" s="288"/>
      <c r="D138" s="307" t="str">
        <f t="shared" si="2"/>
        <v>1149 - VEČKOTI</v>
      </c>
      <c r="E138" s="312">
        <v>1149</v>
      </c>
      <c r="F138" s="313" t="s">
        <v>1418</v>
      </c>
      <c r="G138" s="314">
        <v>113.099998</v>
      </c>
    </row>
    <row r="139" spans="1:7" ht="15">
      <c r="A139" s="289"/>
      <c r="B139" s="288"/>
      <c r="D139" s="307" t="str">
        <f t="shared" si="2"/>
        <v>1150 - KOBDILJ</v>
      </c>
      <c r="E139" s="312">
        <v>1150</v>
      </c>
      <c r="F139" s="313" t="s">
        <v>1419</v>
      </c>
      <c r="G139" s="314">
        <v>204.100006</v>
      </c>
    </row>
    <row r="140" spans="1:7" ht="15">
      <c r="A140" s="289"/>
      <c r="B140" s="288"/>
      <c r="D140" s="307" t="str">
        <f t="shared" si="2"/>
        <v>1152 - TRPČANE</v>
      </c>
      <c r="E140" s="312">
        <v>1152</v>
      </c>
      <c r="F140" s="313" t="s">
        <v>1420</v>
      </c>
      <c r="G140" s="314">
        <v>170.300003</v>
      </c>
    </row>
    <row r="141" spans="1:7" ht="15">
      <c r="A141" s="289"/>
      <c r="B141" s="288"/>
      <c r="D141" s="307" t="str">
        <f t="shared" si="2"/>
        <v>1155 - PREM - POTOK</v>
      </c>
      <c r="E141" s="312">
        <v>1155</v>
      </c>
      <c r="F141" s="313" t="s">
        <v>1421</v>
      </c>
      <c r="G141" s="314">
        <v>61.099998</v>
      </c>
    </row>
    <row r="142" spans="1:7" ht="15">
      <c r="A142" s="289"/>
      <c r="B142" s="288"/>
      <c r="D142" s="307" t="str">
        <f t="shared" si="2"/>
        <v>1156 - HRUŠICA</v>
      </c>
      <c r="E142" s="312">
        <v>1156</v>
      </c>
      <c r="F142" s="313" t="s">
        <v>1422</v>
      </c>
      <c r="G142" s="314">
        <v>327.600006</v>
      </c>
    </row>
    <row r="143" spans="1:7" ht="15">
      <c r="A143" s="289"/>
      <c r="B143" s="288"/>
      <c r="D143" s="307" t="str">
        <f t="shared" si="2"/>
        <v>1160 - HUJE</v>
      </c>
      <c r="E143" s="312">
        <v>1160</v>
      </c>
      <c r="F143" s="313" t="s">
        <v>1423</v>
      </c>
      <c r="G143" s="314">
        <v>140.399994</v>
      </c>
    </row>
    <row r="144" spans="1:7" ht="15">
      <c r="A144" s="289"/>
      <c r="B144" s="288"/>
      <c r="D144" s="307" t="str">
        <f t="shared" si="2"/>
        <v>1165 - STAROD</v>
      </c>
      <c r="E144" s="312">
        <v>1165</v>
      </c>
      <c r="F144" s="313" t="s">
        <v>1424</v>
      </c>
      <c r="G144" s="314">
        <v>66.300003</v>
      </c>
    </row>
    <row r="145" spans="1:7" ht="15">
      <c r="A145" s="289"/>
      <c r="B145" s="288"/>
      <c r="D145" s="307" t="str">
        <f t="shared" si="2"/>
        <v>1167 - RAČICE</v>
      </c>
      <c r="E145" s="312">
        <v>1167</v>
      </c>
      <c r="F145" s="313" t="s">
        <v>1425</v>
      </c>
      <c r="G145" s="314">
        <v>206.699997</v>
      </c>
    </row>
    <row r="146" spans="1:7" ht="15">
      <c r="A146" s="289"/>
      <c r="B146" s="288"/>
      <c r="D146" s="307" t="str">
        <f t="shared" si="2"/>
        <v>1168 - PODGRAD</v>
      </c>
      <c r="E146" s="312">
        <v>1168</v>
      </c>
      <c r="F146" s="313" t="s">
        <v>1426</v>
      </c>
      <c r="G146" s="314">
        <v>768.299988</v>
      </c>
    </row>
    <row r="147" spans="1:7" ht="15">
      <c r="A147" s="289"/>
      <c r="B147" s="288"/>
      <c r="D147" s="307" t="str">
        <f t="shared" si="2"/>
        <v>1169 - VELIKO BRDO</v>
      </c>
      <c r="E147" s="312">
        <v>1169</v>
      </c>
      <c r="F147" s="313" t="s">
        <v>1427</v>
      </c>
      <c r="G147" s="314">
        <v>136.5</v>
      </c>
    </row>
    <row r="148" spans="1:7" ht="15">
      <c r="A148" s="289"/>
      <c r="B148" s="288"/>
      <c r="D148" s="307" t="str">
        <f t="shared" si="2"/>
        <v>1172 - SABONJE</v>
      </c>
      <c r="E148" s="312">
        <v>1172</v>
      </c>
      <c r="F148" s="313" t="s">
        <v>1428</v>
      </c>
      <c r="G148" s="314">
        <v>107.900002</v>
      </c>
    </row>
    <row r="149" spans="1:7" ht="15">
      <c r="A149" s="289"/>
      <c r="B149" s="288"/>
      <c r="D149" s="307" t="str">
        <f t="shared" si="2"/>
        <v>1173 - JELŠANE</v>
      </c>
      <c r="E149" s="312">
        <v>1173</v>
      </c>
      <c r="F149" s="313" t="s">
        <v>1429</v>
      </c>
      <c r="G149" s="314">
        <v>418.600006</v>
      </c>
    </row>
    <row r="150" spans="1:7" ht="15">
      <c r="A150" s="289"/>
      <c r="B150" s="288"/>
      <c r="D150" s="307" t="str">
        <f t="shared" si="2"/>
        <v>1174 - NOVOKRAČINE</v>
      </c>
      <c r="E150" s="312">
        <v>1174</v>
      </c>
      <c r="F150" s="313" t="s">
        <v>1430</v>
      </c>
      <c r="G150" s="314">
        <v>295.100006</v>
      </c>
    </row>
    <row r="151" spans="1:7" ht="15">
      <c r="A151" s="289"/>
      <c r="B151" s="288"/>
      <c r="D151" s="307" t="str">
        <f t="shared" si="2"/>
        <v>1175 - DOLENJE PRI JELŠANAH</v>
      </c>
      <c r="E151" s="312">
        <v>1175</v>
      </c>
      <c r="F151" s="313" t="s">
        <v>1431</v>
      </c>
      <c r="G151" s="314">
        <v>252.199997</v>
      </c>
    </row>
    <row r="152" spans="1:7" ht="15">
      <c r="A152" s="289"/>
      <c r="B152" s="288"/>
      <c r="D152" s="307" t="str">
        <f t="shared" si="2"/>
        <v>1181 - GORNJI ZEMON</v>
      </c>
      <c r="E152" s="312">
        <v>1181</v>
      </c>
      <c r="F152" s="313" t="s">
        <v>1432</v>
      </c>
      <c r="G152" s="314">
        <v>157.300003</v>
      </c>
    </row>
    <row r="153" spans="1:7" ht="15">
      <c r="A153" s="289"/>
      <c r="B153" s="288"/>
      <c r="D153" s="307" t="str">
        <f t="shared" si="2"/>
        <v>1183 - PODSTENJE</v>
      </c>
      <c r="E153" s="312">
        <v>1183</v>
      </c>
      <c r="F153" s="313" t="s">
        <v>1433</v>
      </c>
      <c r="G153" s="314">
        <v>97.5</v>
      </c>
    </row>
    <row r="154" spans="1:7" ht="15">
      <c r="A154" s="289"/>
      <c r="B154" s="288"/>
      <c r="D154" s="307" t="str">
        <f t="shared" si="2"/>
        <v>1184 - ZAREČICA</v>
      </c>
      <c r="E154" s="312">
        <v>1184</v>
      </c>
      <c r="F154" s="313" t="s">
        <v>1434</v>
      </c>
      <c r="G154" s="314">
        <v>157.300003</v>
      </c>
    </row>
    <row r="155" spans="1:7" ht="15">
      <c r="A155" s="289"/>
      <c r="B155" s="288"/>
      <c r="D155" s="307" t="str">
        <f t="shared" si="2"/>
        <v>1185 - ZAJELŠJE</v>
      </c>
      <c r="E155" s="312">
        <v>1185</v>
      </c>
      <c r="F155" s="313" t="s">
        <v>1435</v>
      </c>
      <c r="G155" s="314">
        <v>70.199997</v>
      </c>
    </row>
    <row r="156" spans="1:7" ht="15">
      <c r="A156" s="289"/>
      <c r="B156" s="288"/>
      <c r="D156" s="307" t="str">
        <f t="shared" si="2"/>
        <v>1186 - PODBEŽE</v>
      </c>
      <c r="E156" s="312">
        <v>1186</v>
      </c>
      <c r="F156" s="313" t="s">
        <v>1436</v>
      </c>
      <c r="G156" s="314">
        <v>120.900002</v>
      </c>
    </row>
    <row r="157" spans="1:7" ht="15">
      <c r="A157" s="289"/>
      <c r="B157" s="288"/>
      <c r="D157" s="307" t="str">
        <f t="shared" si="2"/>
        <v>1187 - DOBRO POLJE</v>
      </c>
      <c r="E157" s="312">
        <v>1187</v>
      </c>
      <c r="F157" s="313" t="s">
        <v>1437</v>
      </c>
      <c r="G157" s="314">
        <v>79.300003</v>
      </c>
    </row>
    <row r="158" spans="1:7" ht="15">
      <c r="A158" s="289"/>
      <c r="B158" s="288"/>
      <c r="D158" s="307" t="str">
        <f t="shared" si="2"/>
        <v>1188 - HARIJE</v>
      </c>
      <c r="E158" s="312">
        <v>1188</v>
      </c>
      <c r="F158" s="313" t="s">
        <v>1438</v>
      </c>
      <c r="G158" s="314">
        <v>364</v>
      </c>
    </row>
    <row r="159" spans="1:7" ht="15">
      <c r="A159" s="289"/>
      <c r="B159" s="288"/>
      <c r="D159" s="307" t="str">
        <f t="shared" si="2"/>
        <v>1190 - TOMINJE</v>
      </c>
      <c r="E159" s="312">
        <v>1190</v>
      </c>
      <c r="F159" s="313" t="s">
        <v>1439</v>
      </c>
      <c r="G159" s="314">
        <v>145.600006</v>
      </c>
    </row>
    <row r="160" spans="1:7" ht="15">
      <c r="A160" s="289"/>
      <c r="B160" s="288"/>
      <c r="D160" s="307" t="str">
        <f t="shared" si="2"/>
        <v>1192 - ČELJE</v>
      </c>
      <c r="E160" s="312">
        <v>1192</v>
      </c>
      <c r="F160" s="313" t="s">
        <v>1440</v>
      </c>
      <c r="G160" s="314">
        <v>66.300003</v>
      </c>
    </row>
    <row r="161" spans="1:7" ht="15">
      <c r="A161" s="289"/>
      <c r="B161" s="288"/>
      <c r="D161" s="307" t="str">
        <f t="shared" si="2"/>
        <v>1195 - PRELOŽE</v>
      </c>
      <c r="E161" s="312">
        <v>1195</v>
      </c>
      <c r="F161" s="313" t="s">
        <v>1441</v>
      </c>
      <c r="G161" s="314">
        <v>91</v>
      </c>
    </row>
    <row r="162" spans="1:7" ht="15">
      <c r="A162" s="289"/>
      <c r="B162" s="288"/>
      <c r="D162" s="307" t="str">
        <f t="shared" si="2"/>
        <v>1196 - PREGARJE</v>
      </c>
      <c r="E162" s="312">
        <v>1196</v>
      </c>
      <c r="F162" s="313" t="s">
        <v>1442</v>
      </c>
      <c r="G162" s="314">
        <v>243.100006</v>
      </c>
    </row>
    <row r="163" spans="1:7" ht="15">
      <c r="A163" s="289"/>
      <c r="B163" s="288"/>
      <c r="D163" s="307" t="str">
        <f t="shared" si="2"/>
        <v>1197 - TOPOLC</v>
      </c>
      <c r="E163" s="312">
        <v>1197</v>
      </c>
      <c r="F163" s="313" t="s">
        <v>1443</v>
      </c>
      <c r="G163" s="314">
        <v>434.200012</v>
      </c>
    </row>
    <row r="164" spans="1:7" ht="15">
      <c r="A164" s="289"/>
      <c r="B164" s="288"/>
      <c r="D164" s="307" t="str">
        <f t="shared" si="2"/>
        <v>1199 - ZAREČJE</v>
      </c>
      <c r="E164" s="312">
        <v>1199</v>
      </c>
      <c r="F164" s="313" t="s">
        <v>1444</v>
      </c>
      <c r="G164" s="314">
        <v>210.600006</v>
      </c>
    </row>
    <row r="165" spans="1:7" ht="15">
      <c r="A165" s="289"/>
      <c r="B165" s="288"/>
      <c r="D165" s="307" t="str">
        <f t="shared" si="2"/>
        <v>1205 - SMRJE</v>
      </c>
      <c r="E165" s="312">
        <v>1205</v>
      </c>
      <c r="F165" s="313" t="s">
        <v>1445</v>
      </c>
      <c r="G165" s="314">
        <v>158.600006</v>
      </c>
    </row>
    <row r="166" spans="1:7" ht="15">
      <c r="A166" s="289"/>
      <c r="B166" s="288"/>
      <c r="D166" s="307" t="str">
        <f t="shared" si="2"/>
        <v>1206 - PREM</v>
      </c>
      <c r="E166" s="312">
        <v>1206</v>
      </c>
      <c r="F166" s="313" t="s">
        <v>1446</v>
      </c>
      <c r="G166" s="314">
        <v>130</v>
      </c>
    </row>
    <row r="167" spans="1:7" ht="15">
      <c r="A167" s="289"/>
      <c r="B167" s="288"/>
      <c r="D167" s="307" t="str">
        <f t="shared" si="2"/>
        <v>1207 - DOLNJI ZEMON</v>
      </c>
      <c r="E167" s="312">
        <v>1207</v>
      </c>
      <c r="F167" s="313" t="s">
        <v>1447</v>
      </c>
      <c r="G167" s="314">
        <v>326.299988</v>
      </c>
    </row>
    <row r="168" spans="1:7" ht="15">
      <c r="A168" s="289"/>
      <c r="B168" s="288"/>
      <c r="D168" s="307" t="str">
        <f t="shared" si="2"/>
        <v>1208 - DOLNJI ZEMON - ZEMONSKA VAGA</v>
      </c>
      <c r="E168" s="312">
        <v>1208</v>
      </c>
      <c r="F168" s="313" t="s">
        <v>1448</v>
      </c>
      <c r="G168" s="314">
        <v>269.100006</v>
      </c>
    </row>
    <row r="169" spans="1:7" ht="15">
      <c r="A169" s="289"/>
      <c r="B169" s="288"/>
      <c r="D169" s="307" t="str">
        <f t="shared" si="2"/>
        <v>1210 - ILIRSKA BISTRICA</v>
      </c>
      <c r="E169" s="312">
        <v>1210</v>
      </c>
      <c r="F169" s="313" t="s">
        <v>662</v>
      </c>
      <c r="G169" s="314">
        <v>6132.100098</v>
      </c>
    </row>
    <row r="170" spans="1:7" ht="15">
      <c r="A170" s="289"/>
      <c r="B170" s="288"/>
      <c r="D170" s="307" t="str">
        <f t="shared" si="2"/>
        <v>1212 - KOSEZE</v>
      </c>
      <c r="E170" s="312">
        <v>1212</v>
      </c>
      <c r="F170" s="313" t="s">
        <v>1449</v>
      </c>
      <c r="G170" s="314">
        <v>527.799988</v>
      </c>
    </row>
    <row r="171" spans="1:7" ht="15">
      <c r="A171" s="289"/>
      <c r="B171" s="288"/>
      <c r="D171" s="307" t="str">
        <f t="shared" si="2"/>
        <v>1214 - VELIKA BUKOVICA</v>
      </c>
      <c r="E171" s="312">
        <v>1214</v>
      </c>
      <c r="F171" s="313" t="s">
        <v>1450</v>
      </c>
      <c r="G171" s="314">
        <v>241.800003</v>
      </c>
    </row>
    <row r="172" spans="1:7" ht="15">
      <c r="A172" s="289"/>
      <c r="B172" s="288"/>
      <c r="D172" s="307" t="str">
        <f t="shared" si="2"/>
        <v>1215 - JABLANICA</v>
      </c>
      <c r="E172" s="312">
        <v>1215</v>
      </c>
      <c r="F172" s="313" t="s">
        <v>1451</v>
      </c>
      <c r="G172" s="314">
        <v>204.100006</v>
      </c>
    </row>
    <row r="173" spans="1:7" ht="15">
      <c r="A173" s="289"/>
      <c r="B173" s="288"/>
      <c r="D173" s="307" t="str">
        <f t="shared" si="2"/>
        <v>1216 - VRBOVO - VRBICA</v>
      </c>
      <c r="E173" s="312">
        <v>1216</v>
      </c>
      <c r="F173" s="313" t="s">
        <v>1452</v>
      </c>
      <c r="G173" s="314">
        <v>582.400024</v>
      </c>
    </row>
    <row r="174" spans="1:7" ht="15">
      <c r="A174" s="289"/>
      <c r="B174" s="288"/>
      <c r="D174" s="307" t="str">
        <f t="shared" si="2"/>
        <v>1217 - ŠEMBIJE</v>
      </c>
      <c r="E174" s="312">
        <v>1217</v>
      </c>
      <c r="F174" s="313" t="s">
        <v>1453</v>
      </c>
      <c r="G174" s="314">
        <v>289.899994</v>
      </c>
    </row>
    <row r="175" spans="1:7" ht="15">
      <c r="A175" s="289"/>
      <c r="B175" s="288"/>
      <c r="D175" s="307" t="str">
        <f t="shared" si="2"/>
        <v>1219 - REČICA</v>
      </c>
      <c r="E175" s="312">
        <v>1219</v>
      </c>
      <c r="F175" s="313" t="s">
        <v>1454</v>
      </c>
      <c r="G175" s="314">
        <v>106.599998</v>
      </c>
    </row>
    <row r="176" spans="1:7" ht="15">
      <c r="A176" s="289"/>
      <c r="B176" s="288"/>
      <c r="D176" s="307" t="str">
        <f t="shared" si="2"/>
        <v>1220 - NEVERKE</v>
      </c>
      <c r="E176" s="312">
        <v>1220</v>
      </c>
      <c r="F176" s="313" t="s">
        <v>1455</v>
      </c>
      <c r="G176" s="314">
        <v>601.900024</v>
      </c>
    </row>
    <row r="177" spans="1:7" ht="15">
      <c r="A177" s="289"/>
      <c r="B177" s="288"/>
      <c r="D177" s="307" t="str">
        <f t="shared" si="2"/>
        <v>1221 - OSTROŽNO BRDO</v>
      </c>
      <c r="E177" s="312">
        <v>1221</v>
      </c>
      <c r="F177" s="313" t="s">
        <v>1456</v>
      </c>
      <c r="G177" s="314">
        <v>118.300003</v>
      </c>
    </row>
    <row r="178" spans="1:7" ht="15">
      <c r="A178" s="289"/>
      <c r="B178" s="288"/>
      <c r="D178" s="307" t="str">
        <f t="shared" si="2"/>
        <v>1223 - GORNJA KOŠANA</v>
      </c>
      <c r="E178" s="312">
        <v>1223</v>
      </c>
      <c r="F178" s="313" t="s">
        <v>1457</v>
      </c>
      <c r="G178" s="314">
        <v>183.300003</v>
      </c>
    </row>
    <row r="179" spans="1:7" ht="15">
      <c r="A179" s="289"/>
      <c r="B179" s="288"/>
      <c r="D179" s="307" t="str">
        <f t="shared" si="2"/>
        <v>1227 - VOLČE</v>
      </c>
      <c r="E179" s="312">
        <v>1227</v>
      </c>
      <c r="F179" s="313" t="s">
        <v>1458</v>
      </c>
      <c r="G179" s="314">
        <v>70.199997</v>
      </c>
    </row>
    <row r="180" spans="1:7" ht="15">
      <c r="A180" s="289"/>
      <c r="B180" s="288"/>
      <c r="D180" s="307" t="str">
        <f t="shared" si="2"/>
        <v>1237 - KAL</v>
      </c>
      <c r="E180" s="312">
        <v>1237</v>
      </c>
      <c r="F180" s="313" t="s">
        <v>1459</v>
      </c>
      <c r="G180" s="314">
        <v>442</v>
      </c>
    </row>
    <row r="181" spans="1:7" ht="15">
      <c r="A181" s="289"/>
      <c r="B181" s="288"/>
      <c r="D181" s="307" t="str">
        <f t="shared" si="2"/>
        <v>1238 - MALA PRISTAVA</v>
      </c>
      <c r="E181" s="312">
        <v>1238</v>
      </c>
      <c r="F181" s="313" t="s">
        <v>1460</v>
      </c>
      <c r="G181" s="314">
        <v>79.300003</v>
      </c>
    </row>
    <row r="182" spans="1:7" ht="15">
      <c r="A182" s="289"/>
      <c r="B182" s="288"/>
      <c r="D182" s="307" t="str">
        <f t="shared" si="2"/>
        <v>1239 - NOVA SUŠICA</v>
      </c>
      <c r="E182" s="312">
        <v>1239</v>
      </c>
      <c r="F182" s="313" t="s">
        <v>1461</v>
      </c>
      <c r="G182" s="314">
        <v>132.600006</v>
      </c>
    </row>
    <row r="183" spans="1:7" ht="15">
      <c r="A183" s="289"/>
      <c r="B183" s="288"/>
      <c r="D183" s="307" t="str">
        <f t="shared" si="2"/>
        <v>1242 - PARJE</v>
      </c>
      <c r="E183" s="312">
        <v>1242</v>
      </c>
      <c r="F183" s="313" t="s">
        <v>1462</v>
      </c>
      <c r="G183" s="314">
        <v>132.600006</v>
      </c>
    </row>
    <row r="184" spans="1:7" ht="15">
      <c r="A184" s="289"/>
      <c r="B184" s="288"/>
      <c r="D184" s="307" t="str">
        <f t="shared" si="2"/>
        <v>1243 - NARIN</v>
      </c>
      <c r="E184" s="312">
        <v>1243</v>
      </c>
      <c r="F184" s="313" t="s">
        <v>1463</v>
      </c>
      <c r="G184" s="314">
        <v>297.700012</v>
      </c>
    </row>
    <row r="185" spans="1:7" ht="15">
      <c r="A185" s="289"/>
      <c r="B185" s="288"/>
      <c r="D185" s="307" t="str">
        <f t="shared" si="2"/>
        <v>1244 - VELIKA PRISTAVA</v>
      </c>
      <c r="E185" s="312">
        <v>1244</v>
      </c>
      <c r="F185" s="313" t="s">
        <v>1464</v>
      </c>
      <c r="G185" s="314">
        <v>79.300003</v>
      </c>
    </row>
    <row r="186" spans="1:7" ht="15">
      <c r="A186" s="289"/>
      <c r="B186" s="288"/>
      <c r="D186" s="307" t="str">
        <f t="shared" si="2"/>
        <v>1247 - BAČ</v>
      </c>
      <c r="E186" s="312">
        <v>1247</v>
      </c>
      <c r="F186" s="313" t="s">
        <v>1465</v>
      </c>
      <c r="G186" s="314">
        <v>603.200012</v>
      </c>
    </row>
    <row r="187" spans="1:7" ht="15">
      <c r="A187" s="289"/>
      <c r="B187" s="288"/>
      <c r="D187" s="307" t="str">
        <f t="shared" si="2"/>
        <v>1248 - KNEŽAK</v>
      </c>
      <c r="E187" s="312">
        <v>1248</v>
      </c>
      <c r="F187" s="313" t="s">
        <v>1466</v>
      </c>
      <c r="G187" s="314">
        <v>629.200012</v>
      </c>
    </row>
    <row r="188" spans="1:7" ht="15">
      <c r="A188" s="289"/>
      <c r="B188" s="288"/>
      <c r="D188" s="307" t="str">
        <f t="shared" si="2"/>
        <v>1249 - KORITNICE</v>
      </c>
      <c r="E188" s="312">
        <v>1249</v>
      </c>
      <c r="F188" s="313" t="s">
        <v>1467</v>
      </c>
      <c r="G188" s="314">
        <v>219.699997</v>
      </c>
    </row>
    <row r="189" spans="1:7" ht="15">
      <c r="A189" s="289"/>
      <c r="B189" s="288"/>
      <c r="D189" s="307" t="str">
        <f t="shared" si="2"/>
        <v>1250 - DRSKOVČE</v>
      </c>
      <c r="E189" s="312">
        <v>1250</v>
      </c>
      <c r="F189" s="313" t="s">
        <v>1468</v>
      </c>
      <c r="G189" s="314">
        <v>122.199997</v>
      </c>
    </row>
    <row r="190" spans="1:7" ht="15">
      <c r="A190" s="289"/>
      <c r="B190" s="288"/>
      <c r="D190" s="307" t="str">
        <f t="shared" si="2"/>
        <v>1251 - ZAGORJE</v>
      </c>
      <c r="E190" s="312">
        <v>1251</v>
      </c>
      <c r="F190" s="313" t="s">
        <v>1469</v>
      </c>
      <c r="G190" s="314">
        <v>461.5</v>
      </c>
    </row>
    <row r="191" spans="1:7" ht="15">
      <c r="A191" s="289"/>
      <c r="B191" s="288"/>
      <c r="D191" s="307" t="str">
        <f t="shared" si="2"/>
        <v>1252 - JURIŠČE</v>
      </c>
      <c r="E191" s="312">
        <v>1252</v>
      </c>
      <c r="F191" s="313" t="s">
        <v>1470</v>
      </c>
      <c r="G191" s="314">
        <v>206.699997</v>
      </c>
    </row>
    <row r="192" spans="1:7" ht="15">
      <c r="A192" s="289"/>
      <c r="B192" s="288"/>
      <c r="D192" s="307" t="str">
        <f t="shared" si="2"/>
        <v>1254 - KLENIK</v>
      </c>
      <c r="E192" s="312">
        <v>1254</v>
      </c>
      <c r="F192" s="313" t="s">
        <v>1471</v>
      </c>
      <c r="G192" s="314">
        <v>235.300003</v>
      </c>
    </row>
    <row r="193" spans="1:7" ht="15">
      <c r="A193" s="289"/>
      <c r="B193" s="288"/>
      <c r="D193" s="307" t="str">
        <f t="shared" si="2"/>
        <v>1256 - SLOVENSKA VAS</v>
      </c>
      <c r="E193" s="312">
        <v>1256</v>
      </c>
      <c r="F193" s="313" t="s">
        <v>1472</v>
      </c>
      <c r="G193" s="314">
        <v>57.200001</v>
      </c>
    </row>
    <row r="194" spans="1:7" ht="15">
      <c r="A194" s="289"/>
      <c r="B194" s="288"/>
      <c r="D194" s="307" t="str">
        <f t="shared" si="2"/>
        <v>1257 - PIVKA</v>
      </c>
      <c r="E194" s="312">
        <v>1257</v>
      </c>
      <c r="F194" s="313" t="s">
        <v>738</v>
      </c>
      <c r="G194" s="314">
        <v>270.399994</v>
      </c>
    </row>
    <row r="195" spans="1:7" ht="15">
      <c r="A195" s="289"/>
      <c r="B195" s="288"/>
      <c r="D195" s="307" t="str">
        <f t="shared" si="2"/>
        <v>1258 - PIVKA</v>
      </c>
      <c r="E195" s="312">
        <v>1258</v>
      </c>
      <c r="F195" s="313" t="s">
        <v>738</v>
      </c>
      <c r="G195" s="314">
        <v>2749.5</v>
      </c>
    </row>
    <row r="196" spans="1:7" ht="15">
      <c r="A196" s="289"/>
      <c r="B196" s="288"/>
      <c r="D196" s="307" t="str">
        <f aca="true" t="shared" si="3" ref="D196:D259">E196&amp;" - "&amp;F196</f>
        <v>1259 - SELCE</v>
      </c>
      <c r="E196" s="312">
        <v>1259</v>
      </c>
      <c r="F196" s="313" t="s">
        <v>1473</v>
      </c>
      <c r="G196" s="314">
        <v>304.200012</v>
      </c>
    </row>
    <row r="197" spans="1:7" ht="15">
      <c r="A197" s="289"/>
      <c r="B197" s="288"/>
      <c r="D197" s="307" t="str">
        <f t="shared" si="3"/>
        <v>1261 - PALČJE</v>
      </c>
      <c r="E197" s="312">
        <v>1261</v>
      </c>
      <c r="F197" s="313" t="s">
        <v>1474</v>
      </c>
      <c r="G197" s="314">
        <v>263.899994</v>
      </c>
    </row>
    <row r="198" spans="1:7" ht="15">
      <c r="A198" s="289"/>
      <c r="B198" s="288"/>
      <c r="D198" s="307" t="str">
        <f t="shared" si="3"/>
        <v>1262 - TRNJE</v>
      </c>
      <c r="E198" s="312">
        <v>1262</v>
      </c>
      <c r="F198" s="313" t="s">
        <v>1475</v>
      </c>
      <c r="G198" s="314">
        <v>305.5</v>
      </c>
    </row>
    <row r="199" spans="1:7" ht="15">
      <c r="A199" s="289"/>
      <c r="B199" s="288"/>
      <c r="D199" s="307" t="str">
        <f t="shared" si="3"/>
        <v>1264 - SUŠAK</v>
      </c>
      <c r="E199" s="312">
        <v>1264</v>
      </c>
      <c r="F199" s="313" t="s">
        <v>1476</v>
      </c>
      <c r="G199" s="314">
        <v>114.400002</v>
      </c>
    </row>
    <row r="200" spans="1:7" ht="15">
      <c r="A200" s="289"/>
      <c r="B200" s="288"/>
      <c r="D200" s="307" t="str">
        <f t="shared" si="3"/>
        <v>1265 - ZABIČE - PODGRAJE</v>
      </c>
      <c r="E200" s="312">
        <v>1265</v>
      </c>
      <c r="F200" s="313" t="s">
        <v>1477</v>
      </c>
      <c r="G200" s="314">
        <v>743.599976</v>
      </c>
    </row>
    <row r="201" spans="1:7" ht="15">
      <c r="A201" s="289"/>
      <c r="B201" s="288"/>
      <c r="D201" s="307" t="str">
        <f t="shared" si="3"/>
        <v>1266 - KUTEŽEVO</v>
      </c>
      <c r="E201" s="312">
        <v>1266</v>
      </c>
      <c r="F201" s="313" t="s">
        <v>1478</v>
      </c>
      <c r="G201" s="314">
        <v>245.699997</v>
      </c>
    </row>
    <row r="202" spans="1:7" ht="15">
      <c r="A202" s="289"/>
      <c r="B202" s="288"/>
      <c r="D202" s="307" t="str">
        <f t="shared" si="3"/>
        <v>1276 - MALE ŽABLJE</v>
      </c>
      <c r="E202" s="312">
        <v>1276</v>
      </c>
      <c r="F202" s="313" t="s">
        <v>1479</v>
      </c>
      <c r="G202" s="314">
        <v>561.599976</v>
      </c>
    </row>
    <row r="203" spans="1:7" ht="15">
      <c r="A203" s="289"/>
      <c r="B203" s="288"/>
      <c r="D203" s="307" t="str">
        <f t="shared" si="3"/>
        <v>1277 - PODRAGA</v>
      </c>
      <c r="E203" s="312">
        <v>1277</v>
      </c>
      <c r="F203" s="313" t="s">
        <v>1480</v>
      </c>
      <c r="G203" s="314">
        <v>414.700012</v>
      </c>
    </row>
    <row r="204" spans="1:7" ht="15">
      <c r="A204" s="289"/>
      <c r="B204" s="288"/>
      <c r="D204" s="307" t="str">
        <f t="shared" si="3"/>
        <v>1279 - PODBREG</v>
      </c>
      <c r="E204" s="312">
        <v>1279</v>
      </c>
      <c r="F204" s="313" t="s">
        <v>1481</v>
      </c>
      <c r="G204" s="314">
        <v>114.400002</v>
      </c>
    </row>
    <row r="205" spans="1:7" ht="15">
      <c r="A205" s="289"/>
      <c r="B205" s="288"/>
      <c r="D205" s="307" t="str">
        <f t="shared" si="3"/>
        <v>1280 - POREČE</v>
      </c>
      <c r="E205" s="312">
        <v>1280</v>
      </c>
      <c r="F205" s="313" t="s">
        <v>1482</v>
      </c>
      <c r="G205" s="314">
        <v>713.700012</v>
      </c>
    </row>
    <row r="206" spans="1:7" ht="15">
      <c r="A206" s="289"/>
      <c r="B206" s="288"/>
      <c r="D206" s="307" t="str">
        <f t="shared" si="3"/>
        <v>1281 - OREHOVICA</v>
      </c>
      <c r="E206" s="312">
        <v>1281</v>
      </c>
      <c r="F206" s="313" t="s">
        <v>1483</v>
      </c>
      <c r="G206" s="314">
        <v>209.300003</v>
      </c>
    </row>
    <row r="207" spans="1:7" ht="15">
      <c r="A207" s="289"/>
      <c r="B207" s="288"/>
      <c r="D207" s="307" t="str">
        <f t="shared" si="3"/>
        <v>1282 - USTJE</v>
      </c>
      <c r="E207" s="312">
        <v>1282</v>
      </c>
      <c r="F207" s="313" t="s">
        <v>1484</v>
      </c>
      <c r="G207" s="314">
        <v>436.799988</v>
      </c>
    </row>
    <row r="208" spans="1:7" ht="15">
      <c r="A208" s="289"/>
      <c r="B208" s="288"/>
      <c r="D208" s="307" t="str">
        <f t="shared" si="3"/>
        <v>1283 - GABERJE</v>
      </c>
      <c r="E208" s="312">
        <v>1283</v>
      </c>
      <c r="F208" s="313" t="s">
        <v>1485</v>
      </c>
      <c r="G208" s="314">
        <v>214.5</v>
      </c>
    </row>
    <row r="209" spans="1:7" ht="15">
      <c r="A209" s="289"/>
      <c r="B209" s="288"/>
      <c r="D209" s="307" t="str">
        <f t="shared" si="3"/>
        <v>1284 - ZAVINO</v>
      </c>
      <c r="E209" s="312">
        <v>1284</v>
      </c>
      <c r="F209" s="313" t="s">
        <v>1486</v>
      </c>
      <c r="G209" s="314">
        <v>111.800003</v>
      </c>
    </row>
    <row r="210" spans="1:7" ht="15">
      <c r="A210" s="289"/>
      <c r="B210" s="288"/>
      <c r="D210" s="307" t="str">
        <f t="shared" si="3"/>
        <v>1286 - BRJE</v>
      </c>
      <c r="E210" s="312">
        <v>1286</v>
      </c>
      <c r="F210" s="313" t="s">
        <v>1487</v>
      </c>
      <c r="G210" s="314">
        <v>68.900002</v>
      </c>
    </row>
    <row r="211" spans="1:7" ht="15">
      <c r="A211" s="289"/>
      <c r="B211" s="288"/>
      <c r="D211" s="307" t="str">
        <f t="shared" si="3"/>
        <v>1287 - BRJE</v>
      </c>
      <c r="E211" s="312">
        <v>1287</v>
      </c>
      <c r="F211" s="313" t="s">
        <v>1487</v>
      </c>
      <c r="G211" s="314">
        <v>204.100006</v>
      </c>
    </row>
    <row r="212" spans="1:7" ht="15">
      <c r="A212" s="289"/>
      <c r="B212" s="288"/>
      <c r="D212" s="307" t="str">
        <f t="shared" si="3"/>
        <v>1292 - TEVČE</v>
      </c>
      <c r="E212" s="312">
        <v>1292</v>
      </c>
      <c r="F212" s="313" t="s">
        <v>1488</v>
      </c>
      <c r="G212" s="314">
        <v>176.800003</v>
      </c>
    </row>
    <row r="213" spans="1:7" ht="15">
      <c r="A213" s="289"/>
      <c r="B213" s="288"/>
      <c r="D213" s="307" t="str">
        <f t="shared" si="3"/>
        <v>1295 - VRTOVČE</v>
      </c>
      <c r="E213" s="312">
        <v>1295</v>
      </c>
      <c r="F213" s="313" t="s">
        <v>1489</v>
      </c>
      <c r="G213" s="314">
        <v>124.800003</v>
      </c>
    </row>
    <row r="214" spans="1:7" ht="15">
      <c r="A214" s="289"/>
      <c r="B214" s="288"/>
      <c r="D214" s="307" t="str">
        <f t="shared" si="3"/>
        <v>1297 - ŠMARJE</v>
      </c>
      <c r="E214" s="312">
        <v>1297</v>
      </c>
      <c r="F214" s="313" t="s">
        <v>1490</v>
      </c>
      <c r="G214" s="314">
        <v>178.100006</v>
      </c>
    </row>
    <row r="215" spans="1:7" ht="15">
      <c r="A215" s="289"/>
      <c r="B215" s="288"/>
      <c r="D215" s="307" t="str">
        <f t="shared" si="3"/>
        <v>1298 - VELIKE ŽABLJE</v>
      </c>
      <c r="E215" s="312">
        <v>1298</v>
      </c>
      <c r="F215" s="313" t="s">
        <v>1491</v>
      </c>
      <c r="G215" s="314">
        <v>418.600006</v>
      </c>
    </row>
    <row r="216" spans="1:7" ht="15">
      <c r="A216" s="289"/>
      <c r="B216" s="288"/>
      <c r="D216" s="307" t="str">
        <f t="shared" si="3"/>
        <v>1299 - LOŽE</v>
      </c>
      <c r="E216" s="312">
        <v>1299</v>
      </c>
      <c r="F216" s="313" t="s">
        <v>1492</v>
      </c>
      <c r="G216" s="314">
        <v>76.699997</v>
      </c>
    </row>
    <row r="217" spans="1:7" ht="15">
      <c r="A217" s="289"/>
      <c r="B217" s="288"/>
      <c r="D217" s="307" t="str">
        <f t="shared" si="3"/>
        <v>1300 - LOŽE</v>
      </c>
      <c r="E217" s="312">
        <v>1300</v>
      </c>
      <c r="F217" s="313" t="s">
        <v>1492</v>
      </c>
      <c r="G217" s="314">
        <v>196.300003</v>
      </c>
    </row>
    <row r="218" spans="1:7" ht="15">
      <c r="A218" s="289"/>
      <c r="B218" s="288"/>
      <c r="D218" s="307" t="str">
        <f t="shared" si="3"/>
        <v>1301 - MANČE</v>
      </c>
      <c r="E218" s="312">
        <v>1301</v>
      </c>
      <c r="F218" s="313" t="s">
        <v>1493</v>
      </c>
      <c r="G218" s="314">
        <v>192.399994</v>
      </c>
    </row>
    <row r="219" spans="1:7" ht="15">
      <c r="A219" s="289"/>
      <c r="B219" s="288"/>
      <c r="D219" s="307" t="str">
        <f t="shared" si="3"/>
        <v>1302 - SLAP</v>
      </c>
      <c r="E219" s="312">
        <v>1302</v>
      </c>
      <c r="F219" s="313" t="s">
        <v>1494</v>
      </c>
      <c r="G219" s="314">
        <v>536.900024</v>
      </c>
    </row>
    <row r="220" spans="1:7" ht="15">
      <c r="A220" s="289"/>
      <c r="B220" s="288"/>
      <c r="D220" s="307" t="str">
        <f t="shared" si="3"/>
        <v>1303 - GOČE</v>
      </c>
      <c r="E220" s="312">
        <v>1303</v>
      </c>
      <c r="F220" s="313" t="s">
        <v>1495</v>
      </c>
      <c r="G220" s="314">
        <v>265.200012</v>
      </c>
    </row>
    <row r="221" spans="1:7" ht="15">
      <c r="A221" s="289"/>
      <c r="B221" s="288"/>
      <c r="D221" s="307" t="str">
        <f t="shared" si="3"/>
        <v>1307 - VIPAVA</v>
      </c>
      <c r="E221" s="312">
        <v>1307</v>
      </c>
      <c r="F221" s="313" t="s">
        <v>725</v>
      </c>
      <c r="G221" s="314">
        <v>2472.600098</v>
      </c>
    </row>
    <row r="222" spans="1:7" ht="15">
      <c r="A222" s="289"/>
      <c r="B222" s="288"/>
      <c r="D222" s="307" t="str">
        <f t="shared" si="3"/>
        <v>1309 - BUDANJE</v>
      </c>
      <c r="E222" s="312">
        <v>1309</v>
      </c>
      <c r="F222" s="313" t="s">
        <v>1496</v>
      </c>
      <c r="G222" s="314">
        <v>414.700012</v>
      </c>
    </row>
    <row r="223" spans="1:7" ht="15">
      <c r="A223" s="289"/>
      <c r="B223" s="288"/>
      <c r="D223" s="307" t="str">
        <f t="shared" si="3"/>
        <v>1312 - DOLGA POLJANA</v>
      </c>
      <c r="E223" s="312">
        <v>1312</v>
      </c>
      <c r="F223" s="313" t="s">
        <v>1497</v>
      </c>
      <c r="G223" s="314">
        <v>78</v>
      </c>
    </row>
    <row r="224" spans="1:7" ht="15">
      <c r="A224" s="289"/>
      <c r="B224" s="288"/>
      <c r="D224" s="307" t="str">
        <f t="shared" si="3"/>
        <v>1313 - PLANINA</v>
      </c>
      <c r="E224" s="312">
        <v>1313</v>
      </c>
      <c r="F224" s="313" t="s">
        <v>1498</v>
      </c>
      <c r="G224" s="314">
        <v>92.300003</v>
      </c>
    </row>
    <row r="225" spans="1:7" ht="15">
      <c r="A225" s="289"/>
      <c r="B225" s="288"/>
      <c r="D225" s="307" t="str">
        <f t="shared" si="3"/>
        <v>1314 - DOLENJE</v>
      </c>
      <c r="E225" s="312">
        <v>1314</v>
      </c>
      <c r="F225" s="313" t="s">
        <v>1499</v>
      </c>
      <c r="G225" s="314">
        <v>92.300003</v>
      </c>
    </row>
    <row r="226" spans="1:7" ht="15">
      <c r="A226" s="289"/>
      <c r="B226" s="288"/>
      <c r="D226" s="307" t="str">
        <f t="shared" si="3"/>
        <v>1315 - PLANINA</v>
      </c>
      <c r="E226" s="312">
        <v>1315</v>
      </c>
      <c r="F226" s="313" t="s">
        <v>1498</v>
      </c>
      <c r="G226" s="314">
        <v>301.600006</v>
      </c>
    </row>
    <row r="227" spans="1:7" ht="15">
      <c r="A227" s="289"/>
      <c r="B227" s="288"/>
      <c r="D227" s="307" t="str">
        <f t="shared" si="3"/>
        <v>1317 - PLANINA</v>
      </c>
      <c r="E227" s="312">
        <v>1317</v>
      </c>
      <c r="F227" s="313" t="s">
        <v>1498</v>
      </c>
      <c r="G227" s="314">
        <v>85.800003</v>
      </c>
    </row>
    <row r="228" spans="1:7" ht="15">
      <c r="A228" s="289"/>
      <c r="B228" s="288"/>
      <c r="D228" s="307" t="str">
        <f t="shared" si="3"/>
        <v>1318 - SANABOR</v>
      </c>
      <c r="E228" s="312">
        <v>1318</v>
      </c>
      <c r="F228" s="313" t="s">
        <v>1500</v>
      </c>
      <c r="G228" s="314">
        <v>93.599998</v>
      </c>
    </row>
    <row r="229" spans="1:7" ht="15">
      <c r="A229" s="289"/>
      <c r="B229" s="288"/>
      <c r="D229" s="307" t="str">
        <f t="shared" si="3"/>
        <v>1319 - VRHPOLJE</v>
      </c>
      <c r="E229" s="312">
        <v>1319</v>
      </c>
      <c r="F229" s="313" t="s">
        <v>1344</v>
      </c>
      <c r="G229" s="314">
        <v>700.700012</v>
      </c>
    </row>
    <row r="230" spans="1:7" ht="15">
      <c r="A230" s="289"/>
      <c r="B230" s="288"/>
      <c r="D230" s="307" t="str">
        <f t="shared" si="3"/>
        <v>1320 - ZEMONO</v>
      </c>
      <c r="E230" s="312">
        <v>1320</v>
      </c>
      <c r="F230" s="313" t="s">
        <v>1501</v>
      </c>
      <c r="G230" s="314">
        <v>122.199997</v>
      </c>
    </row>
    <row r="231" spans="1:7" ht="15">
      <c r="A231" s="289"/>
      <c r="B231" s="288"/>
      <c r="D231" s="307" t="str">
        <f t="shared" si="3"/>
        <v>1321 - BUDANJE</v>
      </c>
      <c r="E231" s="312">
        <v>1321</v>
      </c>
      <c r="F231" s="313" t="s">
        <v>1496</v>
      </c>
      <c r="G231" s="314">
        <v>592.799988</v>
      </c>
    </row>
    <row r="232" spans="1:7" ht="15">
      <c r="A232" s="289"/>
      <c r="B232" s="288"/>
      <c r="D232" s="307" t="str">
        <f t="shared" si="3"/>
        <v>1322 - DUPLJE</v>
      </c>
      <c r="E232" s="312">
        <v>1322</v>
      </c>
      <c r="F232" s="313" t="s">
        <v>1502</v>
      </c>
      <c r="G232" s="314">
        <v>269.100006</v>
      </c>
    </row>
    <row r="233" spans="1:7" ht="15">
      <c r="A233" s="289"/>
      <c r="B233" s="288"/>
      <c r="D233" s="307" t="str">
        <f t="shared" si="3"/>
        <v>1323 - MALOVŠE</v>
      </c>
      <c r="E233" s="312">
        <v>1323</v>
      </c>
      <c r="F233" s="313" t="s">
        <v>1503</v>
      </c>
      <c r="G233" s="314">
        <v>369.200012</v>
      </c>
    </row>
    <row r="234" spans="1:7" ht="15">
      <c r="A234" s="289"/>
      <c r="B234" s="288"/>
      <c r="D234" s="307" t="str">
        <f t="shared" si="3"/>
        <v>1324 - SELO</v>
      </c>
      <c r="E234" s="312">
        <v>1324</v>
      </c>
      <c r="F234" s="313" t="s">
        <v>1504</v>
      </c>
      <c r="G234" s="314">
        <v>514.799988</v>
      </c>
    </row>
    <row r="235" spans="1:7" ht="15">
      <c r="A235" s="289"/>
      <c r="B235" s="288"/>
      <c r="D235" s="307" t="str">
        <f t="shared" si="3"/>
        <v>1326 - BATUJE</v>
      </c>
      <c r="E235" s="312">
        <v>1326</v>
      </c>
      <c r="F235" s="313" t="s">
        <v>1505</v>
      </c>
      <c r="G235" s="314">
        <v>373.100006</v>
      </c>
    </row>
    <row r="236" spans="1:7" ht="15">
      <c r="A236" s="289"/>
      <c r="B236" s="288"/>
      <c r="D236" s="307" t="str">
        <f t="shared" si="3"/>
        <v>1331 - RAVNE</v>
      </c>
      <c r="E236" s="312">
        <v>1331</v>
      </c>
      <c r="F236" s="313" t="s">
        <v>1506</v>
      </c>
      <c r="G236" s="314">
        <v>92.300003</v>
      </c>
    </row>
    <row r="237" spans="1:7" ht="15">
      <c r="A237" s="289"/>
      <c r="B237" s="288"/>
      <c r="D237" s="307" t="str">
        <f t="shared" si="3"/>
        <v>1332 - ČRNIČE</v>
      </c>
      <c r="E237" s="312">
        <v>1332</v>
      </c>
      <c r="F237" s="313" t="s">
        <v>1507</v>
      </c>
      <c r="G237" s="314">
        <v>509.600006</v>
      </c>
    </row>
    <row r="238" spans="1:7" ht="15">
      <c r="A238" s="289"/>
      <c r="B238" s="288"/>
      <c r="D238" s="307" t="str">
        <f t="shared" si="3"/>
        <v>1334 - ŽAPUŽE</v>
      </c>
      <c r="E238" s="312">
        <v>1334</v>
      </c>
      <c r="F238" s="313" t="s">
        <v>1508</v>
      </c>
      <c r="G238" s="314">
        <v>8182.200195</v>
      </c>
    </row>
    <row r="239" spans="1:7" ht="15">
      <c r="A239" s="289"/>
      <c r="B239" s="288"/>
      <c r="D239" s="307" t="str">
        <f t="shared" si="3"/>
        <v>1335 - LOKAVEC</v>
      </c>
      <c r="E239" s="312">
        <v>1335</v>
      </c>
      <c r="F239" s="313" t="s">
        <v>1509</v>
      </c>
      <c r="G239" s="314">
        <v>317.200012</v>
      </c>
    </row>
    <row r="240" spans="1:7" ht="15">
      <c r="A240" s="289"/>
      <c r="B240" s="288"/>
      <c r="D240" s="307" t="str">
        <f t="shared" si="3"/>
        <v>1337 - SKRILJE</v>
      </c>
      <c r="E240" s="312">
        <v>1337</v>
      </c>
      <c r="F240" s="313" t="s">
        <v>1510</v>
      </c>
      <c r="G240" s="314">
        <v>377</v>
      </c>
    </row>
    <row r="241" spans="1:7" ht="15">
      <c r="A241" s="289"/>
      <c r="B241" s="288"/>
      <c r="D241" s="307" t="str">
        <f t="shared" si="3"/>
        <v>1339 - DOBRAVLJE</v>
      </c>
      <c r="E241" s="312">
        <v>1339</v>
      </c>
      <c r="F241" s="313" t="s">
        <v>1511</v>
      </c>
      <c r="G241" s="314">
        <v>475.799988</v>
      </c>
    </row>
    <row r="242" spans="1:7" ht="15">
      <c r="A242" s="289"/>
      <c r="B242" s="288"/>
      <c r="D242" s="307" t="str">
        <f t="shared" si="3"/>
        <v>1342 - KAMNJE</v>
      </c>
      <c r="E242" s="312">
        <v>1342</v>
      </c>
      <c r="F242" s="313" t="s">
        <v>1512</v>
      </c>
      <c r="G242" s="314">
        <v>244.399994</v>
      </c>
    </row>
    <row r="243" spans="1:7" ht="15">
      <c r="A243" s="289"/>
      <c r="B243" s="288"/>
      <c r="D243" s="307" t="str">
        <f t="shared" si="3"/>
        <v>1344 - VRTOVIN</v>
      </c>
      <c r="E243" s="312">
        <v>1344</v>
      </c>
      <c r="F243" s="313" t="s">
        <v>1513</v>
      </c>
      <c r="G243" s="314">
        <v>243.100006</v>
      </c>
    </row>
    <row r="244" spans="1:7" ht="15">
      <c r="A244" s="289"/>
      <c r="B244" s="288"/>
      <c r="D244" s="307" t="str">
        <f t="shared" si="3"/>
        <v>1345 - VRTOVIN</v>
      </c>
      <c r="E244" s="312">
        <v>1345</v>
      </c>
      <c r="F244" s="313" t="s">
        <v>1513</v>
      </c>
      <c r="G244" s="314">
        <v>447.200012</v>
      </c>
    </row>
    <row r="245" spans="1:7" ht="15">
      <c r="A245" s="289"/>
      <c r="B245" s="288"/>
      <c r="D245" s="307" t="str">
        <f t="shared" si="3"/>
        <v>1348 - PLAČE</v>
      </c>
      <c r="E245" s="312">
        <v>1348</v>
      </c>
      <c r="F245" s="313" t="s">
        <v>1514</v>
      </c>
      <c r="G245" s="314">
        <v>260</v>
      </c>
    </row>
    <row r="246" spans="1:7" ht="15">
      <c r="A246" s="289"/>
      <c r="B246" s="288"/>
      <c r="D246" s="307" t="str">
        <f t="shared" si="3"/>
        <v>1349 - LOKAVEC</v>
      </c>
      <c r="E246" s="312">
        <v>1349</v>
      </c>
      <c r="F246" s="313" t="s">
        <v>1509</v>
      </c>
      <c r="G246" s="314">
        <v>946.400024</v>
      </c>
    </row>
    <row r="247" spans="1:7" ht="15">
      <c r="A247" s="289"/>
      <c r="B247" s="288"/>
      <c r="D247" s="307" t="str">
        <f t="shared" si="3"/>
        <v>1351 - VIPAVSKI KRIŽ</v>
      </c>
      <c r="E247" s="312">
        <v>1351</v>
      </c>
      <c r="F247" s="313" t="s">
        <v>1515</v>
      </c>
      <c r="G247" s="314">
        <v>81.900002</v>
      </c>
    </row>
    <row r="248" spans="1:7" ht="15">
      <c r="A248" s="289"/>
      <c r="B248" s="288"/>
      <c r="D248" s="307" t="str">
        <f t="shared" si="3"/>
        <v>1352 - CESTA</v>
      </c>
      <c r="E248" s="312">
        <v>1352</v>
      </c>
      <c r="F248" s="313" t="s">
        <v>1516</v>
      </c>
      <c r="G248" s="314">
        <v>644.799988</v>
      </c>
    </row>
    <row r="249" spans="1:7" ht="15">
      <c r="A249" s="289"/>
      <c r="B249" s="288"/>
      <c r="D249" s="307" t="str">
        <f t="shared" si="3"/>
        <v>1354 - STOMAŽ</v>
      </c>
      <c r="E249" s="312">
        <v>1354</v>
      </c>
      <c r="F249" s="313" t="s">
        <v>1411</v>
      </c>
      <c r="G249" s="314">
        <v>312</v>
      </c>
    </row>
    <row r="250" spans="1:7" ht="15">
      <c r="A250" s="289"/>
      <c r="B250" s="288"/>
      <c r="D250" s="307" t="str">
        <f t="shared" si="3"/>
        <v>1360 - DOLGA POLJANA</v>
      </c>
      <c r="E250" s="312">
        <v>1360</v>
      </c>
      <c r="F250" s="313" t="s">
        <v>1497</v>
      </c>
      <c r="G250" s="314">
        <v>310.700012</v>
      </c>
    </row>
    <row r="251" spans="1:7" ht="15">
      <c r="A251" s="289"/>
      <c r="B251" s="288"/>
      <c r="D251" s="307" t="str">
        <f t="shared" si="3"/>
        <v>1364 - LOKAVEC</v>
      </c>
      <c r="E251" s="312">
        <v>1364</v>
      </c>
      <c r="F251" s="313" t="s">
        <v>1509</v>
      </c>
      <c r="G251" s="314">
        <v>81.900002</v>
      </c>
    </row>
    <row r="252" spans="1:7" ht="15">
      <c r="A252" s="289"/>
      <c r="B252" s="288"/>
      <c r="D252" s="307" t="str">
        <f t="shared" si="3"/>
        <v>1365 - AJDOVŠČINA</v>
      </c>
      <c r="E252" s="312">
        <v>1365</v>
      </c>
      <c r="F252" s="313" t="s">
        <v>619</v>
      </c>
      <c r="G252" s="314">
        <v>371.799988</v>
      </c>
    </row>
    <row r="253" spans="1:7" ht="15">
      <c r="A253" s="289"/>
      <c r="B253" s="288"/>
      <c r="D253" s="307" t="str">
        <f t="shared" si="3"/>
        <v>1400 - LOZICE</v>
      </c>
      <c r="E253" s="312">
        <v>1400</v>
      </c>
      <c r="F253" s="313" t="s">
        <v>1517</v>
      </c>
      <c r="G253" s="314">
        <v>211.899994</v>
      </c>
    </row>
    <row r="254" spans="1:7" ht="15">
      <c r="A254" s="289"/>
      <c r="B254" s="288"/>
      <c r="D254" s="307" t="str">
        <f t="shared" si="3"/>
        <v>1401 - PODGRIČ</v>
      </c>
      <c r="E254" s="312">
        <v>1401</v>
      </c>
      <c r="F254" s="313" t="s">
        <v>1518</v>
      </c>
      <c r="G254" s="314">
        <v>70.199997</v>
      </c>
    </row>
    <row r="255" spans="1:7" ht="15">
      <c r="A255" s="289"/>
      <c r="B255" s="288"/>
      <c r="D255" s="307" t="str">
        <f t="shared" si="3"/>
        <v>1409 - COL</v>
      </c>
      <c r="E255" s="312">
        <v>1409</v>
      </c>
      <c r="F255" s="313" t="s">
        <v>1519</v>
      </c>
      <c r="G255" s="314">
        <v>612.299988</v>
      </c>
    </row>
    <row r="256" spans="1:7" ht="15">
      <c r="A256" s="289"/>
      <c r="B256" s="288"/>
      <c r="D256" s="307" t="str">
        <f t="shared" si="3"/>
        <v>1410 - ŽAGOLIČ</v>
      </c>
      <c r="E256" s="312">
        <v>1410</v>
      </c>
      <c r="F256" s="313" t="s">
        <v>1520</v>
      </c>
      <c r="G256" s="314">
        <v>135.199997</v>
      </c>
    </row>
    <row r="257" spans="1:7" ht="15">
      <c r="A257" s="289"/>
      <c r="B257" s="288"/>
      <c r="D257" s="307" t="str">
        <f t="shared" si="3"/>
        <v>1411 - PRESTRANEK</v>
      </c>
      <c r="E257" s="312">
        <v>1411</v>
      </c>
      <c r="F257" s="313" t="s">
        <v>1521</v>
      </c>
      <c r="G257" s="314">
        <v>1847.300049</v>
      </c>
    </row>
    <row r="258" spans="1:7" ht="15">
      <c r="A258" s="289"/>
      <c r="B258" s="288"/>
      <c r="D258" s="307" t="str">
        <f t="shared" si="3"/>
        <v>1413 - ŽEJE</v>
      </c>
      <c r="E258" s="312">
        <v>1413</v>
      </c>
      <c r="F258" s="313" t="s">
        <v>1522</v>
      </c>
      <c r="G258" s="314">
        <v>72.800003</v>
      </c>
    </row>
    <row r="259" spans="1:7" ht="15">
      <c r="A259" s="289"/>
      <c r="B259" s="288"/>
      <c r="D259" s="307" t="str">
        <f t="shared" si="3"/>
        <v>1416 - SLAVINA</v>
      </c>
      <c r="E259" s="312">
        <v>1416</v>
      </c>
      <c r="F259" s="313" t="s">
        <v>1523</v>
      </c>
      <c r="G259" s="314">
        <v>279.5</v>
      </c>
    </row>
    <row r="260" spans="1:7" ht="15">
      <c r="A260" s="289"/>
      <c r="B260" s="288"/>
      <c r="D260" s="307" t="str">
        <f aca="true" t="shared" si="4" ref="D260:D323">E260&amp;" - "&amp;F260</f>
        <v>1417 - PRESTRANEK - GRAD</v>
      </c>
      <c r="E260" s="312">
        <v>1417</v>
      </c>
      <c r="F260" s="313" t="s">
        <v>1524</v>
      </c>
      <c r="G260" s="314">
        <v>68.900002</v>
      </c>
    </row>
    <row r="261" spans="1:7" ht="15">
      <c r="A261" s="289"/>
      <c r="B261" s="288"/>
      <c r="D261" s="307" t="str">
        <f t="shared" si="4"/>
        <v>1418 - VELIKO UBELJSKO</v>
      </c>
      <c r="E261" s="312">
        <v>1418</v>
      </c>
      <c r="F261" s="313" t="s">
        <v>1525</v>
      </c>
      <c r="G261" s="314">
        <v>119.599998</v>
      </c>
    </row>
    <row r="262" spans="1:7" ht="15">
      <c r="A262" s="289"/>
      <c r="B262" s="288"/>
      <c r="D262" s="307" t="str">
        <f t="shared" si="4"/>
        <v>1419 - RAZDRTO</v>
      </c>
      <c r="E262" s="312">
        <v>1419</v>
      </c>
      <c r="F262" s="313" t="s">
        <v>1526</v>
      </c>
      <c r="G262" s="314">
        <v>200.199997</v>
      </c>
    </row>
    <row r="263" spans="1:7" ht="15">
      <c r="A263" s="289"/>
      <c r="B263" s="288"/>
      <c r="D263" s="307" t="str">
        <f t="shared" si="4"/>
        <v>1423 - HRUŠEVJE</v>
      </c>
      <c r="E263" s="312">
        <v>1423</v>
      </c>
      <c r="F263" s="313" t="s">
        <v>1527</v>
      </c>
      <c r="G263" s="314">
        <v>395.200012</v>
      </c>
    </row>
    <row r="264" spans="1:7" ht="15">
      <c r="A264" s="289"/>
      <c r="B264" s="288"/>
      <c r="D264" s="307" t="str">
        <f t="shared" si="4"/>
        <v>1428 - MALO UBELJSKO</v>
      </c>
      <c r="E264" s="312">
        <v>1428</v>
      </c>
      <c r="F264" s="313" t="s">
        <v>1528</v>
      </c>
      <c r="G264" s="314">
        <v>55.900002</v>
      </c>
    </row>
    <row r="265" spans="1:7" ht="15">
      <c r="A265" s="289"/>
      <c r="B265" s="288"/>
      <c r="D265" s="307" t="str">
        <f t="shared" si="4"/>
        <v>1429 - ŠMIHEL POD NANOSOM</v>
      </c>
      <c r="E265" s="312">
        <v>1429</v>
      </c>
      <c r="F265" s="313" t="s">
        <v>1529</v>
      </c>
      <c r="G265" s="314">
        <v>244.399994</v>
      </c>
    </row>
    <row r="266" spans="1:7" ht="15">
      <c r="A266" s="289"/>
      <c r="B266" s="288"/>
      <c r="D266" s="307" t="str">
        <f t="shared" si="4"/>
        <v>1430 - STRANE</v>
      </c>
      <c r="E266" s="312">
        <v>1430</v>
      </c>
      <c r="F266" s="313" t="s">
        <v>1530</v>
      </c>
      <c r="G266" s="314">
        <v>81.900002</v>
      </c>
    </row>
    <row r="267" spans="1:7" ht="15">
      <c r="A267" s="289"/>
      <c r="B267" s="288"/>
      <c r="D267" s="307" t="str">
        <f t="shared" si="4"/>
        <v>1431 - VIŠNJE</v>
      </c>
      <c r="E267" s="312">
        <v>1431</v>
      </c>
      <c r="F267" s="313" t="s">
        <v>1531</v>
      </c>
      <c r="G267" s="314">
        <v>123.5</v>
      </c>
    </row>
    <row r="268" spans="1:7" ht="15">
      <c r="A268" s="289"/>
      <c r="B268" s="288"/>
      <c r="D268" s="307" t="str">
        <f t="shared" si="4"/>
        <v>1435 - PODKRAJ</v>
      </c>
      <c r="E268" s="312">
        <v>1435</v>
      </c>
      <c r="F268" s="313" t="s">
        <v>1532</v>
      </c>
      <c r="G268" s="314">
        <v>348.399994</v>
      </c>
    </row>
    <row r="269" spans="1:7" ht="15">
      <c r="A269" s="289"/>
      <c r="B269" s="288"/>
      <c r="D269" s="307" t="str">
        <f t="shared" si="4"/>
        <v>1445 - OREHEK</v>
      </c>
      <c r="E269" s="312">
        <v>1445</v>
      </c>
      <c r="F269" s="313" t="s">
        <v>1533</v>
      </c>
      <c r="G269" s="314">
        <v>265.200012</v>
      </c>
    </row>
    <row r="270" spans="1:7" ht="15">
      <c r="A270" s="289"/>
      <c r="B270" s="288"/>
      <c r="D270" s="307" t="str">
        <f t="shared" si="4"/>
        <v>1446 - STUDENEC</v>
      </c>
      <c r="E270" s="312">
        <v>1446</v>
      </c>
      <c r="F270" s="313" t="s">
        <v>1534</v>
      </c>
      <c r="G270" s="314">
        <v>97.5</v>
      </c>
    </row>
    <row r="271" spans="1:7" ht="15">
      <c r="A271" s="289"/>
      <c r="B271" s="288"/>
      <c r="D271" s="307" t="str">
        <f t="shared" si="4"/>
        <v>1447 - HRAŠČE</v>
      </c>
      <c r="E271" s="312">
        <v>1447</v>
      </c>
      <c r="F271" s="313" t="s">
        <v>1535</v>
      </c>
      <c r="G271" s="314">
        <v>711.099976</v>
      </c>
    </row>
    <row r="272" spans="1:7" ht="15">
      <c r="A272" s="289"/>
      <c r="B272" s="288"/>
      <c r="D272" s="307" t="str">
        <f t="shared" si="4"/>
        <v>1448 - GORIČE</v>
      </c>
      <c r="E272" s="312">
        <v>1448</v>
      </c>
      <c r="F272" s="313" t="s">
        <v>1536</v>
      </c>
      <c r="G272" s="314">
        <v>102.699997</v>
      </c>
    </row>
    <row r="273" spans="1:7" ht="15">
      <c r="A273" s="289"/>
      <c r="B273" s="288"/>
      <c r="D273" s="307" t="str">
        <f t="shared" si="4"/>
        <v>1449 - POSTOJNA</v>
      </c>
      <c r="E273" s="312">
        <v>1449</v>
      </c>
      <c r="F273" s="313" t="s">
        <v>632</v>
      </c>
      <c r="G273" s="314">
        <v>11364.599609</v>
      </c>
    </row>
    <row r="274" spans="1:7" ht="15">
      <c r="A274" s="289"/>
      <c r="B274" s="288"/>
      <c r="D274" s="307" t="str">
        <f t="shared" si="4"/>
        <v>1454 - GROBIŠČE</v>
      </c>
      <c r="E274" s="312">
        <v>1454</v>
      </c>
      <c r="F274" s="313" t="s">
        <v>1537</v>
      </c>
      <c r="G274" s="314">
        <v>100.099998</v>
      </c>
    </row>
    <row r="275" spans="1:7" ht="15">
      <c r="A275" s="289"/>
      <c r="B275" s="288"/>
      <c r="D275" s="307" t="str">
        <f t="shared" si="4"/>
        <v>1455 - HRENOVICE</v>
      </c>
      <c r="E275" s="312">
        <v>1455</v>
      </c>
      <c r="F275" s="313" t="s">
        <v>1538</v>
      </c>
      <c r="G275" s="314">
        <v>137.800003</v>
      </c>
    </row>
    <row r="276" spans="1:7" ht="15">
      <c r="A276" s="289"/>
      <c r="B276" s="288"/>
      <c r="D276" s="307" t="str">
        <f t="shared" si="4"/>
        <v>1456 - LANDOL</v>
      </c>
      <c r="E276" s="312">
        <v>1456</v>
      </c>
      <c r="F276" s="313" t="s">
        <v>1539</v>
      </c>
      <c r="G276" s="314">
        <v>201.5</v>
      </c>
    </row>
    <row r="277" spans="1:7" ht="15">
      <c r="A277" s="289"/>
      <c r="B277" s="288"/>
      <c r="D277" s="307" t="str">
        <f t="shared" si="4"/>
        <v>1460 - MALI OTOK</v>
      </c>
      <c r="E277" s="312">
        <v>1460</v>
      </c>
      <c r="F277" s="313" t="s">
        <v>1540</v>
      </c>
      <c r="G277" s="314">
        <v>89.699997</v>
      </c>
    </row>
    <row r="278" spans="1:7" ht="15">
      <c r="A278" s="289"/>
      <c r="B278" s="288"/>
      <c r="D278" s="307" t="str">
        <f t="shared" si="4"/>
        <v>1461 - ZAGON</v>
      </c>
      <c r="E278" s="312">
        <v>1461</v>
      </c>
      <c r="F278" s="313" t="s">
        <v>1541</v>
      </c>
      <c r="G278" s="314">
        <v>234</v>
      </c>
    </row>
    <row r="279" spans="1:7" ht="15">
      <c r="A279" s="289"/>
      <c r="B279" s="288"/>
      <c r="D279" s="307" t="str">
        <f t="shared" si="4"/>
        <v>1468 - BELSKO</v>
      </c>
      <c r="E279" s="312">
        <v>1468</v>
      </c>
      <c r="F279" s="313" t="s">
        <v>1542</v>
      </c>
      <c r="G279" s="314">
        <v>244.399994</v>
      </c>
    </row>
    <row r="280" spans="1:7" ht="15">
      <c r="A280" s="289"/>
      <c r="B280" s="288"/>
      <c r="D280" s="307" t="str">
        <f t="shared" si="4"/>
        <v>1470 - BUKOVJE</v>
      </c>
      <c r="E280" s="312">
        <v>1470</v>
      </c>
      <c r="F280" s="313" t="s">
        <v>1543</v>
      </c>
      <c r="G280" s="314">
        <v>338</v>
      </c>
    </row>
    <row r="281" spans="1:7" ht="15">
      <c r="A281" s="289"/>
      <c r="B281" s="288"/>
      <c r="D281" s="307" t="str">
        <f t="shared" si="4"/>
        <v>1473 - STRMCA</v>
      </c>
      <c r="E281" s="312">
        <v>1473</v>
      </c>
      <c r="F281" s="313" t="s">
        <v>1544</v>
      </c>
      <c r="G281" s="314">
        <v>107.900002</v>
      </c>
    </row>
    <row r="282" spans="1:7" ht="15">
      <c r="A282" s="289"/>
      <c r="B282" s="288"/>
      <c r="D282" s="307" t="str">
        <f t="shared" si="4"/>
        <v>1474 - STUDENO</v>
      </c>
      <c r="E282" s="312">
        <v>1474</v>
      </c>
      <c r="F282" s="313" t="s">
        <v>1545</v>
      </c>
      <c r="G282" s="314">
        <v>400.399994</v>
      </c>
    </row>
    <row r="283" spans="1:7" ht="15">
      <c r="A283" s="289"/>
      <c r="B283" s="288"/>
      <c r="D283" s="307" t="str">
        <f t="shared" si="4"/>
        <v>1478 - PLANINA</v>
      </c>
      <c r="E283" s="312">
        <v>1478</v>
      </c>
      <c r="F283" s="313" t="s">
        <v>1498</v>
      </c>
      <c r="G283" s="314">
        <v>950.299988</v>
      </c>
    </row>
    <row r="284" spans="1:7" ht="15">
      <c r="A284" s="289"/>
      <c r="B284" s="288"/>
      <c r="D284" s="307" t="str">
        <f t="shared" si="4"/>
        <v>1490 - VRTOJBA</v>
      </c>
      <c r="E284" s="312">
        <v>1490</v>
      </c>
      <c r="F284" s="313" t="s">
        <v>1546</v>
      </c>
      <c r="G284" s="314">
        <v>3252.600098</v>
      </c>
    </row>
    <row r="285" spans="1:7" ht="15">
      <c r="A285" s="289"/>
      <c r="B285" s="288"/>
      <c r="D285" s="307" t="str">
        <f t="shared" si="4"/>
        <v>1492 - ŠEMPETER PRI GORICI</v>
      </c>
      <c r="E285" s="312">
        <v>1492</v>
      </c>
      <c r="F285" s="313" t="s">
        <v>1547</v>
      </c>
      <c r="G285" s="314">
        <v>4616.299805</v>
      </c>
    </row>
    <row r="286" spans="1:7" ht="15">
      <c r="A286" s="289"/>
      <c r="B286" s="288"/>
      <c r="D286" s="307" t="str">
        <f t="shared" si="4"/>
        <v>1510 - GRGARSKE RAVNE</v>
      </c>
      <c r="E286" s="312">
        <v>1510</v>
      </c>
      <c r="F286" s="313" t="s">
        <v>1548</v>
      </c>
      <c r="G286" s="314">
        <v>63.700001</v>
      </c>
    </row>
    <row r="287" spans="1:7" ht="15">
      <c r="A287" s="289"/>
      <c r="B287" s="288"/>
      <c r="D287" s="307" t="str">
        <f t="shared" si="4"/>
        <v>1515 - KROMBERK</v>
      </c>
      <c r="E287" s="312">
        <v>1515</v>
      </c>
      <c r="F287" s="313" t="s">
        <v>1549</v>
      </c>
      <c r="G287" s="314">
        <v>24040.900391</v>
      </c>
    </row>
    <row r="288" spans="1:7" ht="15">
      <c r="A288" s="289"/>
      <c r="B288" s="288"/>
      <c r="D288" s="307" t="str">
        <f t="shared" si="4"/>
        <v>1518 - RENČE</v>
      </c>
      <c r="E288" s="312">
        <v>1518</v>
      </c>
      <c r="F288" s="313" t="s">
        <v>1550</v>
      </c>
      <c r="G288" s="314">
        <v>2002</v>
      </c>
    </row>
    <row r="289" spans="1:7" ht="15">
      <c r="A289" s="289"/>
      <c r="B289" s="288"/>
      <c r="D289" s="307" t="str">
        <f t="shared" si="4"/>
        <v>1520 - GRGARSKE RAVNE</v>
      </c>
      <c r="E289" s="312">
        <v>1520</v>
      </c>
      <c r="F289" s="313" t="s">
        <v>1548</v>
      </c>
      <c r="G289" s="314">
        <v>71.5</v>
      </c>
    </row>
    <row r="290" spans="1:7" ht="15">
      <c r="A290" s="289"/>
      <c r="B290" s="288"/>
      <c r="D290" s="307" t="str">
        <f t="shared" si="4"/>
        <v>1525 - GRGAR</v>
      </c>
      <c r="E290" s="312">
        <v>1525</v>
      </c>
      <c r="F290" s="313" t="s">
        <v>1551</v>
      </c>
      <c r="G290" s="314">
        <v>57.200001</v>
      </c>
    </row>
    <row r="291" spans="1:7" ht="15">
      <c r="A291" s="289"/>
      <c r="B291" s="288"/>
      <c r="D291" s="307" t="str">
        <f t="shared" si="4"/>
        <v>1530 - BATE</v>
      </c>
      <c r="E291" s="312">
        <v>1530</v>
      </c>
      <c r="F291" s="313" t="s">
        <v>1552</v>
      </c>
      <c r="G291" s="314">
        <v>89.699997</v>
      </c>
    </row>
    <row r="292" spans="1:7" ht="15">
      <c r="A292" s="289"/>
      <c r="D292" s="307" t="str">
        <f t="shared" si="4"/>
        <v>1535 - GRGAR</v>
      </c>
      <c r="E292" s="312">
        <v>1535</v>
      </c>
      <c r="F292" s="313" t="s">
        <v>1551</v>
      </c>
      <c r="G292" s="314">
        <v>815.099976</v>
      </c>
    </row>
    <row r="293" spans="1:7" ht="15">
      <c r="A293" s="289"/>
      <c r="D293" s="307" t="str">
        <f t="shared" si="4"/>
        <v>1536 - RENČE</v>
      </c>
      <c r="E293" s="312">
        <v>1536</v>
      </c>
      <c r="F293" s="313" t="s">
        <v>1550</v>
      </c>
      <c r="G293" s="314">
        <v>109.199997</v>
      </c>
    </row>
    <row r="294" spans="1:7" ht="15">
      <c r="A294" s="289"/>
      <c r="D294" s="307" t="str">
        <f t="shared" si="4"/>
        <v>1537 - KROMBERK</v>
      </c>
      <c r="E294" s="312">
        <v>1537</v>
      </c>
      <c r="F294" s="313" t="s">
        <v>1549</v>
      </c>
      <c r="G294" s="314">
        <v>97.5</v>
      </c>
    </row>
    <row r="295" spans="1:7" ht="15">
      <c r="A295" s="289"/>
      <c r="D295" s="307" t="str">
        <f t="shared" si="4"/>
        <v>1543 - GRGAR</v>
      </c>
      <c r="E295" s="312">
        <v>1543</v>
      </c>
      <c r="F295" s="313" t="s">
        <v>1551</v>
      </c>
      <c r="G295" s="314">
        <v>71.5</v>
      </c>
    </row>
    <row r="296" spans="1:7" ht="15">
      <c r="A296" s="289"/>
      <c r="D296" s="307" t="str">
        <f t="shared" si="4"/>
        <v>1547 - BANJŠICE</v>
      </c>
      <c r="E296" s="312">
        <v>1547</v>
      </c>
      <c r="F296" s="313" t="s">
        <v>1553</v>
      </c>
      <c r="G296" s="314">
        <v>93.599998</v>
      </c>
    </row>
    <row r="297" spans="1:7" ht="15">
      <c r="A297" s="289"/>
      <c r="D297" s="307" t="str">
        <f t="shared" si="4"/>
        <v>1554 - LOKE</v>
      </c>
      <c r="E297" s="312">
        <v>1554</v>
      </c>
      <c r="F297" s="313" t="s">
        <v>1554</v>
      </c>
      <c r="G297" s="314">
        <v>455</v>
      </c>
    </row>
    <row r="298" spans="1:7" ht="15">
      <c r="A298" s="289"/>
      <c r="D298" s="307" t="str">
        <f t="shared" si="4"/>
        <v>1560 - BRANIK</v>
      </c>
      <c r="E298" s="312">
        <v>1560</v>
      </c>
      <c r="F298" s="313" t="s">
        <v>1555</v>
      </c>
      <c r="G298" s="314">
        <v>997.099976</v>
      </c>
    </row>
    <row r="299" spans="1:7" ht="15">
      <c r="A299" s="289"/>
      <c r="D299" s="307" t="str">
        <f t="shared" si="4"/>
        <v>1561 - PRESERJE</v>
      </c>
      <c r="E299" s="312">
        <v>1561</v>
      </c>
      <c r="F299" s="313" t="s">
        <v>772</v>
      </c>
      <c r="G299" s="314">
        <v>371.799988</v>
      </c>
    </row>
    <row r="300" spans="1:7" ht="15">
      <c r="A300" s="289"/>
      <c r="D300" s="307" t="str">
        <f t="shared" si="4"/>
        <v>1563 - BRANIK</v>
      </c>
      <c r="E300" s="312">
        <v>1563</v>
      </c>
      <c r="F300" s="313" t="s">
        <v>1555</v>
      </c>
      <c r="G300" s="314">
        <v>102.699997</v>
      </c>
    </row>
    <row r="301" spans="1:7" ht="15">
      <c r="A301" s="289"/>
      <c r="D301" s="307" t="str">
        <f t="shared" si="4"/>
        <v>1566 - SPODNJA BRANICA</v>
      </c>
      <c r="E301" s="312">
        <v>1566</v>
      </c>
      <c r="F301" s="313" t="s">
        <v>1556</v>
      </c>
      <c r="G301" s="314">
        <v>197.600006</v>
      </c>
    </row>
    <row r="302" spans="1:7" ht="15">
      <c r="A302" s="289"/>
      <c r="D302" s="307" t="str">
        <f t="shared" si="4"/>
        <v>1572 - VOGRSKO</v>
      </c>
      <c r="E302" s="312">
        <v>1572</v>
      </c>
      <c r="F302" s="313" t="s">
        <v>1557</v>
      </c>
      <c r="G302" s="314">
        <v>52</v>
      </c>
    </row>
    <row r="303" spans="1:7" ht="15">
      <c r="A303" s="289"/>
      <c r="D303" s="307" t="str">
        <f t="shared" si="4"/>
        <v>1574 - GRADIŠČE NAD PRVAČINO</v>
      </c>
      <c r="E303" s="312">
        <v>1574</v>
      </c>
      <c r="F303" s="313" t="s">
        <v>1558</v>
      </c>
      <c r="G303" s="314">
        <v>413.399994</v>
      </c>
    </row>
    <row r="304" spans="1:7" ht="15">
      <c r="A304" s="289"/>
      <c r="D304" s="307" t="str">
        <f t="shared" si="4"/>
        <v>1578 - SAKSID</v>
      </c>
      <c r="E304" s="312">
        <v>1578</v>
      </c>
      <c r="F304" s="313" t="s">
        <v>1559</v>
      </c>
      <c r="G304" s="314">
        <v>133.899994</v>
      </c>
    </row>
    <row r="305" spans="1:7" ht="15">
      <c r="A305" s="289"/>
      <c r="D305" s="307" t="str">
        <f t="shared" si="4"/>
        <v>1582 - ZALOŠČE</v>
      </c>
      <c r="E305" s="312">
        <v>1582</v>
      </c>
      <c r="F305" s="313" t="s">
        <v>1560</v>
      </c>
      <c r="G305" s="314">
        <v>540.799988</v>
      </c>
    </row>
    <row r="306" spans="1:7" ht="15">
      <c r="A306" s="289"/>
      <c r="D306" s="307" t="str">
        <f t="shared" si="4"/>
        <v>1583 - BUDIHNI</v>
      </c>
      <c r="E306" s="312">
        <v>1583</v>
      </c>
      <c r="F306" s="313" t="s">
        <v>1561</v>
      </c>
      <c r="G306" s="314">
        <v>58.5</v>
      </c>
    </row>
    <row r="307" spans="1:7" ht="15">
      <c r="A307" s="289"/>
      <c r="D307" s="307" t="str">
        <f t="shared" si="4"/>
        <v>1585 - TABOR</v>
      </c>
      <c r="E307" s="312">
        <v>1585</v>
      </c>
      <c r="F307" s="313" t="s">
        <v>1562</v>
      </c>
      <c r="G307" s="314">
        <v>1652.300049</v>
      </c>
    </row>
    <row r="308" spans="1:7" ht="15">
      <c r="A308" s="289"/>
      <c r="D308" s="307" t="str">
        <f t="shared" si="4"/>
        <v>1586 - PRVAČINA</v>
      </c>
      <c r="E308" s="312">
        <v>1586</v>
      </c>
      <c r="F308" s="313" t="s">
        <v>1563</v>
      </c>
      <c r="G308" s="314">
        <v>1612</v>
      </c>
    </row>
    <row r="309" spans="1:7" ht="15">
      <c r="A309" s="289"/>
      <c r="D309" s="307" t="str">
        <f t="shared" si="4"/>
        <v>1590 - PRESERJE</v>
      </c>
      <c r="E309" s="312">
        <v>1590</v>
      </c>
      <c r="F309" s="313" t="s">
        <v>772</v>
      </c>
      <c r="G309" s="314">
        <v>204.100006</v>
      </c>
    </row>
    <row r="310" spans="1:7" ht="15">
      <c r="A310" s="289"/>
      <c r="D310" s="307" t="str">
        <f t="shared" si="4"/>
        <v>1594 - VITOVLJE</v>
      </c>
      <c r="E310" s="312">
        <v>1594</v>
      </c>
      <c r="F310" s="313" t="s">
        <v>1564</v>
      </c>
      <c r="G310" s="314">
        <v>67.599998</v>
      </c>
    </row>
    <row r="311" spans="1:7" ht="15">
      <c r="A311" s="289"/>
      <c r="D311" s="307" t="str">
        <f t="shared" si="4"/>
        <v>1596 - VITOVLJE</v>
      </c>
      <c r="E311" s="312">
        <v>1596</v>
      </c>
      <c r="F311" s="313" t="s">
        <v>1564</v>
      </c>
      <c r="G311" s="314">
        <v>3205.800049</v>
      </c>
    </row>
    <row r="312" spans="1:7" ht="15">
      <c r="A312" s="289"/>
      <c r="D312" s="307" t="str">
        <f t="shared" si="4"/>
        <v>1608 - VITOVLJE</v>
      </c>
      <c r="E312" s="312">
        <v>1608</v>
      </c>
      <c r="F312" s="313" t="s">
        <v>1564</v>
      </c>
      <c r="G312" s="314">
        <v>137.800003</v>
      </c>
    </row>
    <row r="313" spans="1:7" ht="15">
      <c r="A313" s="289"/>
      <c r="D313" s="307" t="str">
        <f t="shared" si="4"/>
        <v>1612 - LOKE</v>
      </c>
      <c r="E313" s="312">
        <v>1612</v>
      </c>
      <c r="F313" s="313" t="s">
        <v>1554</v>
      </c>
      <c r="G313" s="314">
        <v>94.900002</v>
      </c>
    </row>
    <row r="314" spans="1:7" ht="15">
      <c r="A314" s="289"/>
      <c r="D314" s="307" t="str">
        <f t="shared" si="4"/>
        <v>1614 - RAVNICA</v>
      </c>
      <c r="E314" s="312">
        <v>1614</v>
      </c>
      <c r="F314" s="313" t="s">
        <v>1565</v>
      </c>
      <c r="G314" s="314">
        <v>213.199997</v>
      </c>
    </row>
    <row r="315" spans="1:7" ht="15">
      <c r="A315" s="289"/>
      <c r="D315" s="307" t="str">
        <f t="shared" si="4"/>
        <v>1676 - ČEPOVAN</v>
      </c>
      <c r="E315" s="312">
        <v>1676</v>
      </c>
      <c r="F315" s="313" t="s">
        <v>1566</v>
      </c>
      <c r="G315" s="314">
        <v>197.600006</v>
      </c>
    </row>
    <row r="316" spans="1:7" ht="15">
      <c r="A316" s="289"/>
      <c r="D316" s="307" t="str">
        <f t="shared" si="4"/>
        <v>1767 - SREDNJA KANOMLJA</v>
      </c>
      <c r="E316" s="312">
        <v>1767</v>
      </c>
      <c r="F316" s="313" t="s">
        <v>1567</v>
      </c>
      <c r="G316" s="314">
        <v>78</v>
      </c>
    </row>
    <row r="317" spans="1:7" ht="15">
      <c r="A317" s="289"/>
      <c r="D317" s="307" t="str">
        <f t="shared" si="4"/>
        <v>1781 - SPODNJA KANOMLJA</v>
      </c>
      <c r="E317" s="312">
        <v>1781</v>
      </c>
      <c r="F317" s="313" t="s">
        <v>1568</v>
      </c>
      <c r="G317" s="314">
        <v>131.300003</v>
      </c>
    </row>
    <row r="318" spans="1:7" ht="15">
      <c r="A318" s="289"/>
      <c r="D318" s="307" t="str">
        <f t="shared" si="4"/>
        <v>1783 - SPODNJA KANOMLJA</v>
      </c>
      <c r="E318" s="312">
        <v>1783</v>
      </c>
      <c r="F318" s="313" t="s">
        <v>1568</v>
      </c>
      <c r="G318" s="314">
        <v>88.400002</v>
      </c>
    </row>
    <row r="319" spans="1:7" ht="15">
      <c r="A319" s="289"/>
      <c r="D319" s="307" t="str">
        <f t="shared" si="4"/>
        <v>1795 - LAZE</v>
      </c>
      <c r="E319" s="312">
        <v>1795</v>
      </c>
      <c r="F319" s="313" t="s">
        <v>1569</v>
      </c>
      <c r="G319" s="314">
        <v>280.799988</v>
      </c>
    </row>
    <row r="320" spans="1:7" ht="15">
      <c r="A320" s="289"/>
      <c r="D320" s="307" t="str">
        <f t="shared" si="4"/>
        <v>1796 - LAZE</v>
      </c>
      <c r="E320" s="312">
        <v>1796</v>
      </c>
      <c r="F320" s="313" t="s">
        <v>1569</v>
      </c>
      <c r="G320" s="314">
        <v>93.599998</v>
      </c>
    </row>
    <row r="321" spans="1:7" ht="15">
      <c r="A321" s="289"/>
      <c r="D321" s="307" t="str">
        <f t="shared" si="4"/>
        <v>1797 - JAKOVICA</v>
      </c>
      <c r="E321" s="312">
        <v>1797</v>
      </c>
      <c r="F321" s="313" t="s">
        <v>1570</v>
      </c>
      <c r="G321" s="314">
        <v>101.400002</v>
      </c>
    </row>
    <row r="322" spans="1:7" ht="15">
      <c r="A322" s="289"/>
      <c r="D322" s="307" t="str">
        <f t="shared" si="4"/>
        <v>1812 - CRNI VRH</v>
      </c>
      <c r="E322" s="312">
        <v>1812</v>
      </c>
      <c r="F322" s="313" t="s">
        <v>1571</v>
      </c>
      <c r="G322" s="314">
        <v>598</v>
      </c>
    </row>
    <row r="323" spans="1:7" ht="15">
      <c r="A323" s="289"/>
      <c r="D323" s="307" t="str">
        <f t="shared" si="4"/>
        <v>1827 - IDRIJA</v>
      </c>
      <c r="E323" s="312">
        <v>1827</v>
      </c>
      <c r="F323" s="313" t="s">
        <v>723</v>
      </c>
      <c r="G323" s="314">
        <v>7099.299805</v>
      </c>
    </row>
    <row r="324" spans="1:7" ht="15">
      <c r="A324" s="289"/>
      <c r="D324" s="307" t="str">
        <f aca="true" t="shared" si="5" ref="D324:D387">E324&amp;" - "&amp;F324</f>
        <v>1848 - GODOVIC</v>
      </c>
      <c r="E324" s="312">
        <v>1848</v>
      </c>
      <c r="F324" s="313" t="s">
        <v>1572</v>
      </c>
      <c r="G324" s="314">
        <v>627.900024</v>
      </c>
    </row>
    <row r="325" spans="1:7" ht="15">
      <c r="A325" s="289"/>
      <c r="D325" s="307" t="str">
        <f t="shared" si="5"/>
        <v>1867 - LOGATEC</v>
      </c>
      <c r="E325" s="312">
        <v>1867</v>
      </c>
      <c r="F325" s="313" t="s">
        <v>733</v>
      </c>
      <c r="G325" s="314">
        <v>11152.700195</v>
      </c>
    </row>
    <row r="326" spans="1:7" ht="15">
      <c r="A326" s="289"/>
      <c r="D326" s="307" t="str">
        <f t="shared" si="5"/>
        <v>1878 - HOTEDRŠICA</v>
      </c>
      <c r="E326" s="312">
        <v>1878</v>
      </c>
      <c r="F326" s="313" t="s">
        <v>1573</v>
      </c>
      <c r="G326" s="314">
        <v>755.299988</v>
      </c>
    </row>
    <row r="327" spans="1:7" ht="15">
      <c r="A327" s="289"/>
      <c r="D327" s="307" t="str">
        <f t="shared" si="5"/>
        <v>1962 - ROVTE</v>
      </c>
      <c r="E327" s="312">
        <v>1962</v>
      </c>
      <c r="F327" s="313" t="s">
        <v>1574</v>
      </c>
      <c r="G327" s="314">
        <v>672.099976</v>
      </c>
    </row>
    <row r="328" spans="1:7" ht="15">
      <c r="A328" s="289"/>
      <c r="D328" s="307" t="str">
        <f t="shared" si="5"/>
        <v>1983 - SPODNJA IDRIJA</v>
      </c>
      <c r="E328" s="312">
        <v>1983</v>
      </c>
      <c r="F328" s="313" t="s">
        <v>695</v>
      </c>
      <c r="G328" s="314">
        <v>250.899994</v>
      </c>
    </row>
    <row r="329" spans="1:7" ht="15">
      <c r="A329" s="289"/>
      <c r="D329" s="307" t="str">
        <f t="shared" si="5"/>
        <v>2016 - FOJANA</v>
      </c>
      <c r="E329" s="312">
        <v>2016</v>
      </c>
      <c r="F329" s="313" t="s">
        <v>1575</v>
      </c>
      <c r="G329" s="314">
        <v>188.5</v>
      </c>
    </row>
    <row r="330" spans="1:7" ht="15">
      <c r="A330" s="289"/>
      <c r="D330" s="307" t="str">
        <f t="shared" si="5"/>
        <v>2017 - HRUŠEVLJE</v>
      </c>
      <c r="E330" s="312">
        <v>2017</v>
      </c>
      <c r="F330" s="313" t="s">
        <v>1576</v>
      </c>
      <c r="G330" s="314">
        <v>93.599998</v>
      </c>
    </row>
    <row r="331" spans="1:7" ht="15">
      <c r="A331" s="289"/>
      <c r="D331" s="307" t="str">
        <f t="shared" si="5"/>
        <v>2028 - ŠLOVRENC</v>
      </c>
      <c r="E331" s="312">
        <v>2028</v>
      </c>
      <c r="F331" s="313" t="s">
        <v>1577</v>
      </c>
      <c r="G331" s="314">
        <v>53.299999</v>
      </c>
    </row>
    <row r="332" spans="1:7" ht="15">
      <c r="A332" s="289"/>
      <c r="D332" s="307" t="str">
        <f t="shared" si="5"/>
        <v>2031 - PLEŠIVO</v>
      </c>
      <c r="E332" s="312">
        <v>2031</v>
      </c>
      <c r="F332" s="313" t="s">
        <v>1578</v>
      </c>
      <c r="G332" s="314">
        <v>460.200012</v>
      </c>
    </row>
    <row r="333" spans="1:7" ht="15">
      <c r="A333" s="289"/>
      <c r="D333" s="307" t="str">
        <f t="shared" si="5"/>
        <v>2039 - DRNOVK</v>
      </c>
      <c r="E333" s="312">
        <v>2039</v>
      </c>
      <c r="F333" s="313" t="s">
        <v>1579</v>
      </c>
      <c r="G333" s="314">
        <v>170.300003</v>
      </c>
    </row>
    <row r="334" spans="1:7" ht="15">
      <c r="A334" s="289"/>
      <c r="D334" s="307" t="str">
        <f t="shared" si="5"/>
        <v>2047 - DOBROVO</v>
      </c>
      <c r="E334" s="312">
        <v>2047</v>
      </c>
      <c r="F334" s="313" t="s">
        <v>1580</v>
      </c>
      <c r="G334" s="314">
        <v>600.599976</v>
      </c>
    </row>
    <row r="335" spans="1:7" ht="15">
      <c r="A335" s="289"/>
      <c r="D335" s="307" t="str">
        <f t="shared" si="5"/>
        <v>2049 - VIPOLŽE</v>
      </c>
      <c r="E335" s="312">
        <v>2049</v>
      </c>
      <c r="F335" s="313" t="s">
        <v>1581</v>
      </c>
      <c r="G335" s="314">
        <v>414.700012</v>
      </c>
    </row>
    <row r="336" spans="1:7" ht="15">
      <c r="A336" s="289"/>
      <c r="D336" s="307" t="str">
        <f t="shared" si="5"/>
        <v>2051 - VIŠNJEVIK</v>
      </c>
      <c r="E336" s="312">
        <v>2051</v>
      </c>
      <c r="F336" s="313" t="s">
        <v>1582</v>
      </c>
      <c r="G336" s="314">
        <v>206.699997</v>
      </c>
    </row>
    <row r="337" spans="1:7" ht="15">
      <c r="A337" s="289"/>
      <c r="D337" s="307" t="str">
        <f t="shared" si="5"/>
        <v>2055 - VEDRIJAN</v>
      </c>
      <c r="E337" s="312">
        <v>2055</v>
      </c>
      <c r="F337" s="313" t="s">
        <v>1583</v>
      </c>
      <c r="G337" s="314">
        <v>162.5</v>
      </c>
    </row>
    <row r="338" spans="1:7" ht="15">
      <c r="A338" s="289"/>
      <c r="D338" s="307" t="str">
        <f t="shared" si="5"/>
        <v>2066 - DOLNJE CEROVO</v>
      </c>
      <c r="E338" s="312">
        <v>2066</v>
      </c>
      <c r="F338" s="313" t="s">
        <v>1584</v>
      </c>
      <c r="G338" s="314">
        <v>109.199997</v>
      </c>
    </row>
    <row r="339" spans="1:7" ht="15">
      <c r="A339" s="289"/>
      <c r="D339" s="307" t="str">
        <f t="shared" si="5"/>
        <v>2067 - KOZANA</v>
      </c>
      <c r="E339" s="312">
        <v>2067</v>
      </c>
      <c r="F339" s="313" t="s">
        <v>1585</v>
      </c>
      <c r="G339" s="314">
        <v>305.5</v>
      </c>
    </row>
    <row r="340" spans="1:7" ht="15">
      <c r="A340" s="289"/>
      <c r="D340" s="307" t="str">
        <f t="shared" si="5"/>
        <v>2073 - ŠMARTNO</v>
      </c>
      <c r="E340" s="312">
        <v>2073</v>
      </c>
      <c r="F340" s="313" t="s">
        <v>1586</v>
      </c>
      <c r="G340" s="314">
        <v>378.299988</v>
      </c>
    </row>
    <row r="341" spans="1:7" ht="15">
      <c r="A341" s="289"/>
      <c r="D341" s="307" t="str">
        <f t="shared" si="5"/>
        <v>2089 - GONJAČE</v>
      </c>
      <c r="E341" s="312">
        <v>2089</v>
      </c>
      <c r="F341" s="313" t="s">
        <v>1587</v>
      </c>
      <c r="G341" s="314">
        <v>174.199997</v>
      </c>
    </row>
    <row r="342" spans="1:7" ht="15">
      <c r="A342" s="289"/>
      <c r="D342" s="307" t="str">
        <f t="shared" si="5"/>
        <v>2095 - VRHOVLJE PRI KOJSKEM</v>
      </c>
      <c r="E342" s="312">
        <v>2095</v>
      </c>
      <c r="F342" s="313" t="s">
        <v>1588</v>
      </c>
      <c r="G342" s="314">
        <v>131.300003</v>
      </c>
    </row>
    <row r="343" spans="1:7" ht="15">
      <c r="A343" s="289"/>
      <c r="D343" s="307" t="str">
        <f t="shared" si="5"/>
        <v>2099 - SNEŽATNO</v>
      </c>
      <c r="E343" s="312">
        <v>2099</v>
      </c>
      <c r="F343" s="313" t="s">
        <v>1589</v>
      </c>
      <c r="G343" s="314">
        <v>763.099976</v>
      </c>
    </row>
    <row r="344" spans="1:7" ht="15">
      <c r="A344" s="289"/>
      <c r="D344" s="307" t="str">
        <f t="shared" si="5"/>
        <v>2107 - PLAVE</v>
      </c>
      <c r="E344" s="312">
        <v>2107</v>
      </c>
      <c r="F344" s="313" t="s">
        <v>1590</v>
      </c>
      <c r="G344" s="314">
        <v>226.199997</v>
      </c>
    </row>
    <row r="345" spans="1:7" ht="15">
      <c r="A345" s="289"/>
      <c r="D345" s="307" t="str">
        <f t="shared" si="5"/>
        <v>2114 - PLAVE</v>
      </c>
      <c r="E345" s="312">
        <v>2114</v>
      </c>
      <c r="F345" s="313" t="s">
        <v>1590</v>
      </c>
      <c r="G345" s="314">
        <v>71.5</v>
      </c>
    </row>
    <row r="346" spans="1:7" ht="15">
      <c r="A346" s="289"/>
      <c r="D346" s="307" t="str">
        <f t="shared" si="5"/>
        <v>2127 - LIG</v>
      </c>
      <c r="E346" s="312">
        <v>2127</v>
      </c>
      <c r="F346" s="313" t="s">
        <v>1591</v>
      </c>
      <c r="G346" s="314">
        <v>81.900002</v>
      </c>
    </row>
    <row r="347" spans="1:7" ht="15">
      <c r="A347" s="289"/>
      <c r="D347" s="307" t="str">
        <f t="shared" si="5"/>
        <v>2133 - PLAVE *</v>
      </c>
      <c r="E347" s="312">
        <v>2133</v>
      </c>
      <c r="F347" s="313" t="s">
        <v>1592</v>
      </c>
      <c r="G347" s="314">
        <v>1974.699951</v>
      </c>
    </row>
    <row r="348" spans="1:7" ht="15">
      <c r="A348" s="289"/>
      <c r="D348" s="307" t="str">
        <f t="shared" si="5"/>
        <v>2143 - MORSKO</v>
      </c>
      <c r="E348" s="312">
        <v>2143</v>
      </c>
      <c r="F348" s="313" t="s">
        <v>1593</v>
      </c>
      <c r="G348" s="314">
        <v>256.100006</v>
      </c>
    </row>
    <row r="349" spans="1:7" ht="15">
      <c r="A349" s="289"/>
      <c r="D349" s="307" t="str">
        <f t="shared" si="5"/>
        <v>2146 - MORSKO *</v>
      </c>
      <c r="E349" s="312">
        <v>2146</v>
      </c>
      <c r="F349" s="313" t="s">
        <v>1594</v>
      </c>
      <c r="G349" s="314">
        <v>1904.5</v>
      </c>
    </row>
    <row r="350" spans="1:7" ht="15">
      <c r="A350" s="289"/>
      <c r="D350" s="307" t="str">
        <f t="shared" si="5"/>
        <v>2149 - KAMNO</v>
      </c>
      <c r="E350" s="312">
        <v>2149</v>
      </c>
      <c r="F350" s="313" t="s">
        <v>1595</v>
      </c>
      <c r="G350" s="314">
        <v>288.600006</v>
      </c>
    </row>
    <row r="351" spans="1:7" ht="15">
      <c r="A351" s="289"/>
      <c r="D351" s="307" t="str">
        <f t="shared" si="5"/>
        <v>2151 - BODREŽ</v>
      </c>
      <c r="E351" s="312">
        <v>2151</v>
      </c>
      <c r="F351" s="313" t="s">
        <v>1596</v>
      </c>
      <c r="G351" s="314">
        <v>131.300003</v>
      </c>
    </row>
    <row r="352" spans="1:7" ht="15">
      <c r="A352" s="289"/>
      <c r="D352" s="307" t="str">
        <f t="shared" si="5"/>
        <v>2159 - KANALSKI VRH</v>
      </c>
      <c r="E352" s="312">
        <v>2159</v>
      </c>
      <c r="F352" s="313" t="s">
        <v>1597</v>
      </c>
      <c r="G352" s="314">
        <v>63.700001</v>
      </c>
    </row>
    <row r="353" spans="1:7" ht="15">
      <c r="A353" s="289"/>
      <c r="D353" s="307" t="str">
        <f t="shared" si="5"/>
        <v>2165 - ROČINJ</v>
      </c>
      <c r="E353" s="312">
        <v>2165</v>
      </c>
      <c r="F353" s="313" t="s">
        <v>1598</v>
      </c>
      <c r="G353" s="314">
        <v>448.5</v>
      </c>
    </row>
    <row r="354" spans="1:7" ht="15">
      <c r="A354" s="289"/>
      <c r="D354" s="307" t="str">
        <f t="shared" si="5"/>
        <v>2166 - VOLARJE</v>
      </c>
      <c r="E354" s="312">
        <v>2166</v>
      </c>
      <c r="F354" s="313" t="s">
        <v>1599</v>
      </c>
      <c r="G354" s="314">
        <v>315.899994</v>
      </c>
    </row>
    <row r="355" spans="1:7" ht="15">
      <c r="A355" s="289"/>
      <c r="D355" s="307" t="str">
        <f t="shared" si="5"/>
        <v>2170 - AVČE</v>
      </c>
      <c r="E355" s="312">
        <v>2170</v>
      </c>
      <c r="F355" s="313" t="s">
        <v>1600</v>
      </c>
      <c r="G355" s="314">
        <v>282.100006</v>
      </c>
    </row>
    <row r="356" spans="1:7" ht="15">
      <c r="A356" s="289"/>
      <c r="D356" s="307" t="str">
        <f t="shared" si="5"/>
        <v>2174 - DOBLAR</v>
      </c>
      <c r="E356" s="312">
        <v>2174</v>
      </c>
      <c r="F356" s="313" t="s">
        <v>1601</v>
      </c>
      <c r="G356" s="314">
        <v>97.5</v>
      </c>
    </row>
    <row r="357" spans="1:7" ht="15">
      <c r="A357" s="289"/>
      <c r="D357" s="307" t="str">
        <f t="shared" si="5"/>
        <v>2195 - KAL NAD KANALOM</v>
      </c>
      <c r="E357" s="312">
        <v>2195</v>
      </c>
      <c r="F357" s="313" t="s">
        <v>1602</v>
      </c>
      <c r="G357" s="314">
        <v>148.199997</v>
      </c>
    </row>
    <row r="358" spans="1:7" ht="15">
      <c r="A358" s="289"/>
      <c r="D358" s="307" t="str">
        <f t="shared" si="5"/>
        <v>2211 - LEVPA</v>
      </c>
      <c r="E358" s="312">
        <v>2211</v>
      </c>
      <c r="F358" s="313" t="s">
        <v>1603</v>
      </c>
      <c r="G358" s="314">
        <v>84.5</v>
      </c>
    </row>
    <row r="359" spans="1:7" ht="15">
      <c r="A359" s="289"/>
      <c r="D359" s="307" t="str">
        <f t="shared" si="5"/>
        <v>2218 - TOLMINSKI LOM</v>
      </c>
      <c r="E359" s="312">
        <v>2218</v>
      </c>
      <c r="F359" s="313" t="s">
        <v>1604</v>
      </c>
      <c r="G359" s="314">
        <v>74.099998</v>
      </c>
    </row>
    <row r="360" spans="1:7" ht="15">
      <c r="A360" s="289"/>
      <c r="D360" s="307" t="str">
        <f t="shared" si="5"/>
        <v>2226 - SELA PRI VOLČAH</v>
      </c>
      <c r="E360" s="312">
        <v>2226</v>
      </c>
      <c r="F360" s="313" t="s">
        <v>1605</v>
      </c>
      <c r="G360" s="314">
        <v>71.5</v>
      </c>
    </row>
    <row r="361" spans="1:7" ht="15">
      <c r="A361" s="289"/>
      <c r="D361" s="307" t="str">
        <f t="shared" si="5"/>
        <v>2231 - IDRIJA PRI BAČI</v>
      </c>
      <c r="E361" s="312">
        <v>2231</v>
      </c>
      <c r="F361" s="313" t="s">
        <v>1606</v>
      </c>
      <c r="G361" s="314">
        <v>289.899994</v>
      </c>
    </row>
    <row r="362" spans="1:7" ht="15">
      <c r="A362" s="289"/>
      <c r="D362" s="307" t="str">
        <f t="shared" si="5"/>
        <v>2309 - SLAP OB IDRIJCI</v>
      </c>
      <c r="E362" s="312">
        <v>2309</v>
      </c>
      <c r="F362" s="313" t="s">
        <v>1607</v>
      </c>
      <c r="G362" s="314">
        <v>292.5</v>
      </c>
    </row>
    <row r="363" spans="1:7" ht="15">
      <c r="A363" s="289"/>
      <c r="D363" s="307" t="str">
        <f t="shared" si="5"/>
        <v>2331 - MODREJCE</v>
      </c>
      <c r="E363" s="312">
        <v>2331</v>
      </c>
      <c r="F363" s="313" t="s">
        <v>1608</v>
      </c>
      <c r="G363" s="314">
        <v>156</v>
      </c>
    </row>
    <row r="364" spans="1:7" ht="15">
      <c r="A364" s="289"/>
      <c r="D364" s="307" t="str">
        <f t="shared" si="5"/>
        <v>2332 - MOST NA SOČI</v>
      </c>
      <c r="E364" s="312">
        <v>2332</v>
      </c>
      <c r="F364" s="313" t="s">
        <v>1609</v>
      </c>
      <c r="G364" s="314">
        <v>582.400024</v>
      </c>
    </row>
    <row r="365" spans="1:7" ht="15">
      <c r="A365" s="289"/>
      <c r="D365" s="307" t="str">
        <f t="shared" si="5"/>
        <v>2334 - KOZARŠČE</v>
      </c>
      <c r="E365" s="312">
        <v>2334</v>
      </c>
      <c r="F365" s="313" t="s">
        <v>1610</v>
      </c>
      <c r="G365" s="314">
        <v>87.099998</v>
      </c>
    </row>
    <row r="366" spans="1:7" ht="15">
      <c r="A366" s="289"/>
      <c r="D366" s="307" t="str">
        <f t="shared" si="5"/>
        <v>2340 - ČIGINJ</v>
      </c>
      <c r="E366" s="312">
        <v>2340</v>
      </c>
      <c r="F366" s="313" t="s">
        <v>1611</v>
      </c>
      <c r="G366" s="314">
        <v>149.5</v>
      </c>
    </row>
    <row r="367" spans="1:7" ht="15">
      <c r="A367" s="289"/>
      <c r="D367" s="307" t="str">
        <f t="shared" si="5"/>
        <v>2341 - VOLČE</v>
      </c>
      <c r="E367" s="312">
        <v>2341</v>
      </c>
      <c r="F367" s="313" t="s">
        <v>1458</v>
      </c>
      <c r="G367" s="314">
        <v>711.099976</v>
      </c>
    </row>
    <row r="368" spans="1:7" ht="15">
      <c r="A368" s="289"/>
      <c r="D368" s="307" t="str">
        <f t="shared" si="5"/>
        <v>2353 - POLJUBINJ</v>
      </c>
      <c r="E368" s="312">
        <v>2353</v>
      </c>
      <c r="F368" s="313" t="s">
        <v>1612</v>
      </c>
      <c r="G368" s="314">
        <v>556.400024</v>
      </c>
    </row>
    <row r="369" spans="1:7" ht="15">
      <c r="A369" s="289"/>
      <c r="D369" s="307" t="str">
        <f t="shared" si="5"/>
        <v>2354 - PRAPETNO</v>
      </c>
      <c r="E369" s="312">
        <v>2354</v>
      </c>
      <c r="F369" s="313" t="s">
        <v>1613</v>
      </c>
      <c r="G369" s="314">
        <v>153.399994</v>
      </c>
    </row>
    <row r="370" spans="1:7" ht="15">
      <c r="A370" s="289"/>
      <c r="D370" s="307" t="str">
        <f t="shared" si="5"/>
        <v>2356 - MODREJ</v>
      </c>
      <c r="E370" s="312">
        <v>2356</v>
      </c>
      <c r="F370" s="313" t="s">
        <v>1614</v>
      </c>
      <c r="G370" s="314">
        <v>391.299988</v>
      </c>
    </row>
    <row r="371" spans="1:7" ht="15">
      <c r="A371" s="289"/>
      <c r="D371" s="307" t="str">
        <f t="shared" si="5"/>
        <v>2357 - ŽABČE</v>
      </c>
      <c r="E371" s="312">
        <v>2357</v>
      </c>
      <c r="F371" s="313" t="s">
        <v>1615</v>
      </c>
      <c r="G371" s="314">
        <v>224.899994</v>
      </c>
    </row>
    <row r="372" spans="1:7" ht="15">
      <c r="A372" s="289"/>
      <c r="D372" s="307" t="str">
        <f t="shared" si="5"/>
        <v>2359 - TOLMIN</v>
      </c>
      <c r="E372" s="312">
        <v>2359</v>
      </c>
      <c r="F372" s="313" t="s">
        <v>637</v>
      </c>
      <c r="G372" s="314">
        <v>4543.5</v>
      </c>
    </row>
    <row r="373" spans="1:7" ht="15">
      <c r="A373" s="289"/>
      <c r="D373" s="307" t="str">
        <f t="shared" si="5"/>
        <v>2360 - ZATOLMIN</v>
      </c>
      <c r="E373" s="312">
        <v>2360</v>
      </c>
      <c r="F373" s="313" t="s">
        <v>1616</v>
      </c>
      <c r="G373" s="314">
        <v>387.399994</v>
      </c>
    </row>
    <row r="374" spans="1:7" ht="15">
      <c r="A374" s="289"/>
      <c r="D374" s="307" t="str">
        <f t="shared" si="5"/>
        <v>2361 - DOLJE</v>
      </c>
      <c r="E374" s="312">
        <v>2361</v>
      </c>
      <c r="F374" s="313" t="s">
        <v>1617</v>
      </c>
      <c r="G374" s="314">
        <v>193.699997</v>
      </c>
    </row>
    <row r="375" spans="1:7" ht="15">
      <c r="A375" s="289"/>
      <c r="D375" s="307" t="str">
        <f t="shared" si="5"/>
        <v>2362 - GABRJE</v>
      </c>
      <c r="E375" s="312">
        <v>2362</v>
      </c>
      <c r="F375" s="313" t="s">
        <v>1618</v>
      </c>
      <c r="G375" s="314">
        <v>140.399994</v>
      </c>
    </row>
    <row r="376" spans="1:7" ht="15">
      <c r="A376" s="289"/>
      <c r="D376" s="307" t="str">
        <f t="shared" si="5"/>
        <v>2381 - KNEŽA</v>
      </c>
      <c r="E376" s="312">
        <v>2381</v>
      </c>
      <c r="F376" s="313" t="s">
        <v>1619</v>
      </c>
      <c r="G376" s="314">
        <v>217.100006</v>
      </c>
    </row>
    <row r="377" spans="1:7" ht="15">
      <c r="A377" s="289"/>
      <c r="D377" s="307" t="str">
        <f t="shared" si="5"/>
        <v>2386 - PODMELEC</v>
      </c>
      <c r="E377" s="312">
        <v>2386</v>
      </c>
      <c r="F377" s="313" t="s">
        <v>1620</v>
      </c>
      <c r="G377" s="314">
        <v>92.300003</v>
      </c>
    </row>
    <row r="378" spans="1:7" ht="15">
      <c r="A378" s="289"/>
      <c r="D378" s="307" t="str">
        <f t="shared" si="5"/>
        <v>2396 - KORITNICA</v>
      </c>
      <c r="E378" s="312">
        <v>2396</v>
      </c>
      <c r="F378" s="313" t="s">
        <v>1621</v>
      </c>
      <c r="G378" s="314">
        <v>137.800003</v>
      </c>
    </row>
    <row r="379" spans="1:7" ht="15">
      <c r="A379" s="289"/>
      <c r="D379" s="307" t="str">
        <f t="shared" si="5"/>
        <v>2417 - PODBRDO</v>
      </c>
      <c r="E379" s="312">
        <v>2417</v>
      </c>
      <c r="F379" s="313" t="s">
        <v>1622</v>
      </c>
      <c r="G379" s="314">
        <v>643.5</v>
      </c>
    </row>
    <row r="380" spans="1:7" ht="15">
      <c r="A380" s="289"/>
      <c r="D380" s="307" t="str">
        <f t="shared" si="5"/>
        <v>2419 - PODBRDO</v>
      </c>
      <c r="E380" s="312">
        <v>2419</v>
      </c>
      <c r="F380" s="313" t="s">
        <v>1622</v>
      </c>
      <c r="G380" s="314">
        <v>105.300003</v>
      </c>
    </row>
    <row r="381" spans="1:7" ht="15">
      <c r="A381" s="289"/>
      <c r="D381" s="307" t="str">
        <f t="shared" si="5"/>
        <v>2431 - LABINJE</v>
      </c>
      <c r="E381" s="312">
        <v>2431</v>
      </c>
      <c r="F381" s="313" t="s">
        <v>1623</v>
      </c>
      <c r="G381" s="314">
        <v>1745.900024</v>
      </c>
    </row>
    <row r="382" spans="1:7" ht="15">
      <c r="A382" s="289"/>
      <c r="D382" s="307" t="str">
        <f t="shared" si="5"/>
        <v>2433 - LAZNICA</v>
      </c>
      <c r="E382" s="312">
        <v>2433</v>
      </c>
      <c r="F382" s="313" t="s">
        <v>1624</v>
      </c>
      <c r="G382" s="314">
        <v>70.199997</v>
      </c>
    </row>
    <row r="383" spans="1:7" ht="15">
      <c r="A383" s="289"/>
      <c r="D383" s="307" t="str">
        <f t="shared" si="5"/>
        <v>2440 - ŠEBRELJE</v>
      </c>
      <c r="E383" s="312">
        <v>2440</v>
      </c>
      <c r="F383" s="313" t="s">
        <v>1625</v>
      </c>
      <c r="G383" s="314">
        <v>130</v>
      </c>
    </row>
    <row r="384" spans="1:7" ht="15">
      <c r="A384" s="289"/>
      <c r="D384" s="307" t="str">
        <f t="shared" si="5"/>
        <v>2476 - ZAKRIŽ</v>
      </c>
      <c r="E384" s="312">
        <v>2476</v>
      </c>
      <c r="F384" s="313" t="s">
        <v>1626</v>
      </c>
      <c r="G384" s="314">
        <v>183.300003</v>
      </c>
    </row>
    <row r="385" spans="1:7" ht="15">
      <c r="A385" s="289"/>
      <c r="D385" s="307" t="str">
        <f t="shared" si="5"/>
        <v>2478 - RAVNE PRI CERKNEM</v>
      </c>
      <c r="E385" s="312">
        <v>2478</v>
      </c>
      <c r="F385" s="313" t="s">
        <v>1627</v>
      </c>
      <c r="G385" s="314">
        <v>141.699997</v>
      </c>
    </row>
    <row r="386" spans="1:7" ht="15">
      <c r="A386" s="289"/>
      <c r="D386" s="307" t="str">
        <f t="shared" si="5"/>
        <v>2497 - OTALEŽ</v>
      </c>
      <c r="E386" s="312">
        <v>2497</v>
      </c>
      <c r="F386" s="313" t="s">
        <v>1628</v>
      </c>
      <c r="G386" s="314">
        <v>167.699997</v>
      </c>
    </row>
    <row r="387" spans="1:7" ht="15">
      <c r="A387" s="289"/>
      <c r="D387" s="307" t="str">
        <f t="shared" si="5"/>
        <v>2504 - PLANINA PRI CERKNEM</v>
      </c>
      <c r="E387" s="312">
        <v>2504</v>
      </c>
      <c r="F387" s="313" t="s">
        <v>1629</v>
      </c>
      <c r="G387" s="314">
        <v>170.300003</v>
      </c>
    </row>
    <row r="388" spans="1:7" ht="15">
      <c r="A388" s="289"/>
      <c r="D388" s="307" t="str">
        <f aca="true" t="shared" si="6" ref="D388:D451">E388&amp;" - "&amp;F388</f>
        <v>2509 - LABINJE</v>
      </c>
      <c r="E388" s="312">
        <v>2509</v>
      </c>
      <c r="F388" s="313" t="s">
        <v>1623</v>
      </c>
      <c r="G388" s="314">
        <v>115.699997</v>
      </c>
    </row>
    <row r="389" spans="1:7" ht="15">
      <c r="A389" s="289"/>
      <c r="D389" s="307" t="str">
        <f t="shared" si="6"/>
        <v>2510 - CERKNO</v>
      </c>
      <c r="E389" s="312">
        <v>2510</v>
      </c>
      <c r="F389" s="313" t="s">
        <v>623</v>
      </c>
      <c r="G389" s="314">
        <v>279.5</v>
      </c>
    </row>
    <row r="390" spans="1:7" ht="15">
      <c r="A390" s="289"/>
      <c r="D390" s="307" t="str">
        <f t="shared" si="6"/>
        <v>2536 - ŽIRI</v>
      </c>
      <c r="E390" s="312">
        <v>2536</v>
      </c>
      <c r="F390" s="313" t="s">
        <v>718</v>
      </c>
      <c r="G390" s="314">
        <v>4219.799805</v>
      </c>
    </row>
    <row r="391" spans="1:7" ht="15">
      <c r="A391" s="289"/>
      <c r="D391" s="307" t="str">
        <f t="shared" si="6"/>
        <v>2539 - STARE ŽIRI</v>
      </c>
      <c r="E391" s="312">
        <v>2539</v>
      </c>
      <c r="F391" s="313" t="s">
        <v>1630</v>
      </c>
      <c r="G391" s="314">
        <v>418.600006</v>
      </c>
    </row>
    <row r="392" spans="1:7" ht="15">
      <c r="A392" s="289"/>
      <c r="D392" s="307" t="str">
        <f t="shared" si="6"/>
        <v>2554 - SELO</v>
      </c>
      <c r="E392" s="312">
        <v>2554</v>
      </c>
      <c r="F392" s="313" t="s">
        <v>1504</v>
      </c>
      <c r="G392" s="314">
        <v>358.799988</v>
      </c>
    </row>
    <row r="393" spans="1:7" ht="15">
      <c r="A393" s="289"/>
      <c r="D393" s="307" t="str">
        <f t="shared" si="6"/>
        <v>2582 - SOVODENJ</v>
      </c>
      <c r="E393" s="312">
        <v>2582</v>
      </c>
      <c r="F393" s="313" t="s">
        <v>1631</v>
      </c>
      <c r="G393" s="314">
        <v>174.199997</v>
      </c>
    </row>
    <row r="394" spans="1:7" ht="15">
      <c r="A394" s="289"/>
      <c r="D394" s="307" t="str">
        <f t="shared" si="6"/>
        <v>2593 - HOTAVLJE</v>
      </c>
      <c r="E394" s="312">
        <v>2593</v>
      </c>
      <c r="F394" s="313" t="s">
        <v>1632</v>
      </c>
      <c r="G394" s="314">
        <v>449.799988</v>
      </c>
    </row>
    <row r="395" spans="1:7" ht="15">
      <c r="A395" s="289"/>
      <c r="D395" s="307" t="str">
        <f t="shared" si="6"/>
        <v>2595 - PODGORA</v>
      </c>
      <c r="E395" s="312">
        <v>2595</v>
      </c>
      <c r="F395" s="313" t="s">
        <v>1633</v>
      </c>
      <c r="G395" s="314">
        <v>205.399994</v>
      </c>
    </row>
    <row r="396" spans="1:7" ht="15">
      <c r="A396" s="289"/>
      <c r="D396" s="307" t="str">
        <f t="shared" si="6"/>
        <v>2596 - TREBIJA</v>
      </c>
      <c r="E396" s="312">
        <v>2596</v>
      </c>
      <c r="F396" s="313" t="s">
        <v>1634</v>
      </c>
      <c r="G396" s="314">
        <v>180.699997</v>
      </c>
    </row>
    <row r="397" spans="1:7" ht="15">
      <c r="A397" s="289"/>
      <c r="D397" s="307" t="str">
        <f t="shared" si="6"/>
        <v>2620 - SREDNJE BRDO</v>
      </c>
      <c r="E397" s="312">
        <v>2620</v>
      </c>
      <c r="F397" s="313" t="s">
        <v>1635</v>
      </c>
      <c r="G397" s="314">
        <v>101.400002</v>
      </c>
    </row>
    <row r="398" spans="1:7" ht="15">
      <c r="A398" s="289"/>
      <c r="D398" s="307" t="str">
        <f t="shared" si="6"/>
        <v>2630 - LESKOVICA</v>
      </c>
      <c r="E398" s="312">
        <v>2630</v>
      </c>
      <c r="F398" s="313" t="s">
        <v>1636</v>
      </c>
      <c r="G398" s="314">
        <v>120.900002</v>
      </c>
    </row>
    <row r="399" spans="1:7" ht="15">
      <c r="A399" s="289"/>
      <c r="D399" s="307" t="str">
        <f t="shared" si="6"/>
        <v>2668 - LUČINE</v>
      </c>
      <c r="E399" s="312">
        <v>2668</v>
      </c>
      <c r="F399" s="313" t="s">
        <v>1637</v>
      </c>
      <c r="G399" s="314">
        <v>284.700012</v>
      </c>
    </row>
    <row r="400" spans="1:7" ht="15">
      <c r="A400" s="289"/>
      <c r="D400" s="307" t="str">
        <f t="shared" si="6"/>
        <v>2685 - SREDNJA VAS-POLJANE</v>
      </c>
      <c r="E400" s="312">
        <v>2685</v>
      </c>
      <c r="F400" s="313" t="s">
        <v>1638</v>
      </c>
      <c r="G400" s="314">
        <v>76.699997</v>
      </c>
    </row>
    <row r="401" spans="1:7" ht="15">
      <c r="A401" s="289"/>
      <c r="D401" s="307" t="str">
        <f t="shared" si="6"/>
        <v>2691 - DOBRAVA</v>
      </c>
      <c r="E401" s="312">
        <v>2691</v>
      </c>
      <c r="F401" s="313" t="s">
        <v>1639</v>
      </c>
      <c r="G401" s="314">
        <v>404.299988</v>
      </c>
    </row>
    <row r="402" spans="1:7" ht="15">
      <c r="A402" s="289"/>
      <c r="D402" s="307" t="str">
        <f t="shared" si="6"/>
        <v>2693 - SESTRANSKA VAS</v>
      </c>
      <c r="E402" s="312">
        <v>2693</v>
      </c>
      <c r="F402" s="313" t="s">
        <v>1640</v>
      </c>
      <c r="G402" s="314">
        <v>317.200012</v>
      </c>
    </row>
    <row r="403" spans="1:7" ht="15">
      <c r="A403" s="289"/>
      <c r="D403" s="307" t="str">
        <f t="shared" si="6"/>
        <v>2696 - GORENJA VAS</v>
      </c>
      <c r="E403" s="312">
        <v>2696</v>
      </c>
      <c r="F403" s="313" t="s">
        <v>728</v>
      </c>
      <c r="G403" s="314">
        <v>1107.599976</v>
      </c>
    </row>
    <row r="404" spans="1:7" ht="15">
      <c r="A404" s="289"/>
      <c r="D404" s="307" t="str">
        <f t="shared" si="6"/>
        <v>2730 - POLJANE NAD ŠKOFJO LOKO</v>
      </c>
      <c r="E404" s="312">
        <v>2730</v>
      </c>
      <c r="F404" s="313" t="s">
        <v>1641</v>
      </c>
      <c r="G404" s="314">
        <v>985.400024</v>
      </c>
    </row>
    <row r="405" spans="1:7" ht="15">
      <c r="A405" s="289"/>
      <c r="D405" s="307" t="str">
        <f t="shared" si="6"/>
        <v>2731 - VOLČA</v>
      </c>
      <c r="E405" s="312">
        <v>2731</v>
      </c>
      <c r="F405" s="313" t="s">
        <v>1642</v>
      </c>
      <c r="G405" s="314">
        <v>118.300003</v>
      </c>
    </row>
    <row r="406" spans="1:7" ht="15">
      <c r="A406" s="289"/>
      <c r="D406" s="307" t="str">
        <f t="shared" si="6"/>
        <v>2764 - ZALI LOG</v>
      </c>
      <c r="E406" s="312">
        <v>2764</v>
      </c>
      <c r="F406" s="313" t="s">
        <v>1643</v>
      </c>
      <c r="G406" s="314">
        <v>222.300003</v>
      </c>
    </row>
    <row r="407" spans="1:7" ht="15">
      <c r="A407" s="289"/>
      <c r="D407" s="307" t="str">
        <f t="shared" si="6"/>
        <v>2769 - SPODNJE DANJE</v>
      </c>
      <c r="E407" s="312">
        <v>2769</v>
      </c>
      <c r="F407" s="313" t="s">
        <v>1644</v>
      </c>
      <c r="G407" s="314">
        <v>71.5</v>
      </c>
    </row>
    <row r="408" spans="1:7" ht="15">
      <c r="A408" s="289"/>
      <c r="D408" s="307" t="str">
        <f t="shared" si="6"/>
        <v>2771 - SORICA</v>
      </c>
      <c r="E408" s="312">
        <v>2771</v>
      </c>
      <c r="F408" s="313" t="s">
        <v>1645</v>
      </c>
      <c r="G408" s="314">
        <v>304.200012</v>
      </c>
    </row>
    <row r="409" spans="1:7" ht="15">
      <c r="A409" s="289"/>
      <c r="D409" s="307" t="str">
        <f t="shared" si="6"/>
        <v>2790 - DELNICE</v>
      </c>
      <c r="E409" s="312">
        <v>2790</v>
      </c>
      <c r="F409" s="313" t="s">
        <v>1646</v>
      </c>
      <c r="G409" s="314">
        <v>110.5</v>
      </c>
    </row>
    <row r="410" spans="1:7" ht="15">
      <c r="A410" s="289"/>
      <c r="D410" s="307" t="str">
        <f t="shared" si="6"/>
        <v>2794 - ČETENA RAVAN</v>
      </c>
      <c r="E410" s="312">
        <v>2794</v>
      </c>
      <c r="F410" s="313" t="s">
        <v>1647</v>
      </c>
      <c r="G410" s="314">
        <v>52</v>
      </c>
    </row>
    <row r="411" spans="1:7" ht="15">
      <c r="A411" s="289"/>
      <c r="D411" s="307" t="str">
        <f t="shared" si="6"/>
        <v>2795 - MURAVE - JAVORJE</v>
      </c>
      <c r="E411" s="312">
        <v>2795</v>
      </c>
      <c r="F411" s="313" t="s">
        <v>1648</v>
      </c>
      <c r="G411" s="314">
        <v>302.899994</v>
      </c>
    </row>
    <row r="412" spans="1:7" ht="15">
      <c r="A412" s="289"/>
      <c r="D412" s="307" t="str">
        <f t="shared" si="6"/>
        <v>2796 - DOLENČICE</v>
      </c>
      <c r="E412" s="312">
        <v>2796</v>
      </c>
      <c r="F412" s="313" t="s">
        <v>1649</v>
      </c>
      <c r="G412" s="314">
        <v>68.900002</v>
      </c>
    </row>
    <row r="413" spans="1:7" ht="15">
      <c r="A413" s="289"/>
      <c r="D413" s="307" t="str">
        <f t="shared" si="6"/>
        <v>2798 - ŽELEZNIKI</v>
      </c>
      <c r="E413" s="312">
        <v>2798</v>
      </c>
      <c r="F413" s="313" t="s">
        <v>732</v>
      </c>
      <c r="G413" s="314">
        <v>105.300003</v>
      </c>
    </row>
    <row r="414" spans="1:7" ht="15">
      <c r="A414" s="289"/>
      <c r="D414" s="307" t="str">
        <f t="shared" si="6"/>
        <v>2815 - DOLENJA VAS</v>
      </c>
      <c r="E414" s="312">
        <v>2815</v>
      </c>
      <c r="F414" s="313" t="s">
        <v>1650</v>
      </c>
      <c r="G414" s="314">
        <v>559</v>
      </c>
    </row>
    <row r="415" spans="1:7" ht="15">
      <c r="A415" s="289"/>
      <c r="D415" s="307" t="str">
        <f t="shared" si="6"/>
        <v>2817 - DRAŽGOŠE</v>
      </c>
      <c r="E415" s="312">
        <v>2817</v>
      </c>
      <c r="F415" s="313" t="s">
        <v>1651</v>
      </c>
      <c r="G415" s="314">
        <v>224.899994</v>
      </c>
    </row>
    <row r="416" spans="1:7" ht="15">
      <c r="A416" s="289"/>
      <c r="D416" s="307" t="str">
        <f t="shared" si="6"/>
        <v>2818 - ŽELEZNIKI</v>
      </c>
      <c r="E416" s="312">
        <v>2818</v>
      </c>
      <c r="F416" s="313" t="s">
        <v>732</v>
      </c>
      <c r="G416" s="314">
        <v>4145.700195</v>
      </c>
    </row>
    <row r="417" spans="1:7" ht="15">
      <c r="A417" s="289"/>
      <c r="D417" s="307" t="str">
        <f t="shared" si="6"/>
        <v>2824 - SELCA</v>
      </c>
      <c r="E417" s="312">
        <v>2824</v>
      </c>
      <c r="F417" s="313" t="s">
        <v>1652</v>
      </c>
      <c r="G417" s="314">
        <v>833.299988</v>
      </c>
    </row>
    <row r="418" spans="1:7" ht="15">
      <c r="A418" s="289"/>
      <c r="D418" s="307" t="str">
        <f t="shared" si="6"/>
        <v>2836 - RUDNO</v>
      </c>
      <c r="E418" s="312">
        <v>2836</v>
      </c>
      <c r="F418" s="313" t="s">
        <v>1653</v>
      </c>
      <c r="G418" s="314">
        <v>247</v>
      </c>
    </row>
    <row r="419" spans="1:7" ht="15">
      <c r="A419" s="289"/>
      <c r="D419" s="307" t="str">
        <f t="shared" si="6"/>
        <v>2837 - DRAŽGOŠE</v>
      </c>
      <c r="E419" s="312">
        <v>2837</v>
      </c>
      <c r="F419" s="313" t="s">
        <v>1651</v>
      </c>
      <c r="G419" s="314">
        <v>169</v>
      </c>
    </row>
    <row r="420" spans="1:7" ht="15">
      <c r="A420" s="289"/>
      <c r="D420" s="307" t="str">
        <f t="shared" si="6"/>
        <v>2840 - TOPOLJE</v>
      </c>
      <c r="E420" s="312">
        <v>2840</v>
      </c>
      <c r="F420" s="313" t="s">
        <v>1654</v>
      </c>
      <c r="G420" s="314">
        <v>75.400002</v>
      </c>
    </row>
    <row r="421" spans="1:7" ht="15">
      <c r="A421" s="289"/>
      <c r="D421" s="307" t="str">
        <f t="shared" si="6"/>
        <v>2842 - BREGINJ</v>
      </c>
      <c r="E421" s="312">
        <v>2842</v>
      </c>
      <c r="F421" s="313" t="s">
        <v>1655</v>
      </c>
      <c r="G421" s="314">
        <v>288.600006</v>
      </c>
    </row>
    <row r="422" spans="1:7" ht="15">
      <c r="A422" s="289"/>
      <c r="D422" s="307" t="str">
        <f t="shared" si="6"/>
        <v>2844 - SEDLO</v>
      </c>
      <c r="E422" s="312">
        <v>2844</v>
      </c>
      <c r="F422" s="313" t="s">
        <v>1656</v>
      </c>
      <c r="G422" s="314">
        <v>102.699997</v>
      </c>
    </row>
    <row r="423" spans="1:7" ht="15">
      <c r="A423" s="289"/>
      <c r="D423" s="307" t="str">
        <f t="shared" si="6"/>
        <v>2846 - PODBELA</v>
      </c>
      <c r="E423" s="312">
        <v>2846</v>
      </c>
      <c r="F423" s="313" t="s">
        <v>1657</v>
      </c>
      <c r="G423" s="314">
        <v>106.599998</v>
      </c>
    </row>
    <row r="424" spans="1:7" ht="15">
      <c r="A424" s="289"/>
      <c r="D424" s="307" t="str">
        <f t="shared" si="6"/>
        <v>2850 - ŽAGA</v>
      </c>
      <c r="E424" s="312">
        <v>2850</v>
      </c>
      <c r="F424" s="313" t="s">
        <v>1658</v>
      </c>
      <c r="G424" s="314">
        <v>399.100006</v>
      </c>
    </row>
    <row r="425" spans="1:7" ht="15">
      <c r="A425" s="289"/>
      <c r="D425" s="307" t="str">
        <f t="shared" si="6"/>
        <v>2854 - LOG ČEZSOŠKI</v>
      </c>
      <c r="E425" s="312">
        <v>2854</v>
      </c>
      <c r="F425" s="313" t="s">
        <v>1659</v>
      </c>
      <c r="G425" s="314">
        <v>84.5</v>
      </c>
    </row>
    <row r="426" spans="1:7" ht="15">
      <c r="A426" s="289"/>
      <c r="D426" s="307" t="str">
        <f t="shared" si="6"/>
        <v>2856 - SRPENICA</v>
      </c>
      <c r="E426" s="312">
        <v>2856</v>
      </c>
      <c r="F426" s="313" t="s">
        <v>1660</v>
      </c>
      <c r="G426" s="314">
        <v>244.399994</v>
      </c>
    </row>
    <row r="427" spans="1:7" ht="15">
      <c r="A427" s="289"/>
      <c r="D427" s="307" t="str">
        <f t="shared" si="6"/>
        <v>2859 - KRED</v>
      </c>
      <c r="E427" s="312">
        <v>2859</v>
      </c>
      <c r="F427" s="313" t="s">
        <v>1661</v>
      </c>
      <c r="G427" s="314">
        <v>175.5</v>
      </c>
    </row>
    <row r="428" spans="1:7" ht="15">
      <c r="A428" s="289"/>
      <c r="D428" s="307" t="str">
        <f t="shared" si="6"/>
        <v>2865 - STARO SELO</v>
      </c>
      <c r="E428" s="312">
        <v>2865</v>
      </c>
      <c r="F428" s="313" t="s">
        <v>1662</v>
      </c>
      <c r="G428" s="314">
        <v>196.300003</v>
      </c>
    </row>
    <row r="429" spans="1:7" ht="15">
      <c r="A429" s="289"/>
      <c r="D429" s="307" t="str">
        <f t="shared" si="6"/>
        <v>2868 - ČEZSOČA</v>
      </c>
      <c r="E429" s="312">
        <v>2868</v>
      </c>
      <c r="F429" s="313" t="s">
        <v>1663</v>
      </c>
      <c r="G429" s="314">
        <v>92.300003</v>
      </c>
    </row>
    <row r="430" spans="1:7" ht="15">
      <c r="A430" s="289"/>
      <c r="D430" s="307" t="str">
        <f t="shared" si="6"/>
        <v>2870 - ČEZSOČA</v>
      </c>
      <c r="E430" s="312">
        <v>2870</v>
      </c>
      <c r="F430" s="313" t="s">
        <v>1663</v>
      </c>
      <c r="G430" s="314">
        <v>310.700012</v>
      </c>
    </row>
    <row r="431" spans="1:7" ht="15">
      <c r="A431" s="289"/>
      <c r="D431" s="307" t="str">
        <f t="shared" si="6"/>
        <v>2871 - SUŽID</v>
      </c>
      <c r="E431" s="312">
        <v>2871</v>
      </c>
      <c r="F431" s="313" t="s">
        <v>1664</v>
      </c>
      <c r="G431" s="314">
        <v>176.800003</v>
      </c>
    </row>
    <row r="432" spans="1:7" ht="15">
      <c r="A432" s="289"/>
      <c r="D432" s="307" t="str">
        <f t="shared" si="6"/>
        <v>2872 - TRNOVO OB SOČI</v>
      </c>
      <c r="E432" s="312">
        <v>2872</v>
      </c>
      <c r="F432" s="313" t="s">
        <v>1665</v>
      </c>
      <c r="G432" s="314">
        <v>176.800003</v>
      </c>
    </row>
    <row r="433" spans="1:7" ht="15">
      <c r="A433" s="289"/>
      <c r="D433" s="307" t="str">
        <f t="shared" si="6"/>
        <v>2873 - BOVEC *</v>
      </c>
      <c r="E433" s="312">
        <v>2873</v>
      </c>
      <c r="F433" s="313" t="s">
        <v>1666</v>
      </c>
      <c r="G433" s="314">
        <v>1981.199951</v>
      </c>
    </row>
    <row r="434" spans="1:7" ht="15">
      <c r="A434" s="289"/>
      <c r="D434" s="307" t="str">
        <f t="shared" si="6"/>
        <v>2874 - SVINO</v>
      </c>
      <c r="E434" s="312">
        <v>2874</v>
      </c>
      <c r="F434" s="313" t="s">
        <v>1667</v>
      </c>
      <c r="G434" s="314">
        <v>117</v>
      </c>
    </row>
    <row r="435" spans="1:7" ht="15">
      <c r="A435" s="289"/>
      <c r="D435" s="307" t="str">
        <f t="shared" si="6"/>
        <v>2883 - KAL-KORITNICA</v>
      </c>
      <c r="E435" s="312">
        <v>2883</v>
      </c>
      <c r="F435" s="313" t="s">
        <v>1668</v>
      </c>
      <c r="G435" s="314">
        <v>113.099998</v>
      </c>
    </row>
    <row r="436" spans="1:7" ht="15">
      <c r="A436" s="289"/>
      <c r="D436" s="307" t="str">
        <f t="shared" si="6"/>
        <v>2884 - KOBARID</v>
      </c>
      <c r="E436" s="312">
        <v>2884</v>
      </c>
      <c r="F436" s="313" t="s">
        <v>664</v>
      </c>
      <c r="G436" s="314">
        <v>1491.099976</v>
      </c>
    </row>
    <row r="437" spans="1:7" ht="15">
      <c r="A437" s="289"/>
      <c r="D437" s="307" t="str">
        <f t="shared" si="6"/>
        <v>2887 - MLINSKO</v>
      </c>
      <c r="E437" s="312">
        <v>2887</v>
      </c>
      <c r="F437" s="313" t="s">
        <v>1669</v>
      </c>
      <c r="G437" s="314">
        <v>98.800003</v>
      </c>
    </row>
    <row r="438" spans="1:7" ht="15">
      <c r="A438" s="289"/>
      <c r="D438" s="307" t="str">
        <f t="shared" si="6"/>
        <v>2889 - KAL-KORITNICA</v>
      </c>
      <c r="E438" s="312">
        <v>2889</v>
      </c>
      <c r="F438" s="313" t="s">
        <v>1668</v>
      </c>
      <c r="G438" s="314">
        <v>72.800003</v>
      </c>
    </row>
    <row r="439" spans="1:7" ht="15">
      <c r="A439" s="289"/>
      <c r="D439" s="307" t="str">
        <f t="shared" si="6"/>
        <v>2891 - IDRSKO</v>
      </c>
      <c r="E439" s="312">
        <v>2891</v>
      </c>
      <c r="F439" s="313" t="s">
        <v>1670</v>
      </c>
      <c r="G439" s="314">
        <v>453.700012</v>
      </c>
    </row>
    <row r="440" spans="1:7" ht="15">
      <c r="A440" s="289"/>
      <c r="D440" s="307" t="str">
        <f t="shared" si="6"/>
        <v>2894 - MAGOZD</v>
      </c>
      <c r="E440" s="312">
        <v>2894</v>
      </c>
      <c r="F440" s="313" t="s">
        <v>1671</v>
      </c>
      <c r="G440" s="314">
        <v>94.900002</v>
      </c>
    </row>
    <row r="441" spans="1:7" ht="15">
      <c r="A441" s="289"/>
      <c r="D441" s="307" t="str">
        <f t="shared" si="6"/>
        <v>2895 - LIVEK</v>
      </c>
      <c r="E441" s="312">
        <v>2895</v>
      </c>
      <c r="F441" s="313" t="s">
        <v>1672</v>
      </c>
      <c r="G441" s="314">
        <v>120.900002</v>
      </c>
    </row>
    <row r="442" spans="1:7" ht="15">
      <c r="A442" s="289"/>
      <c r="D442" s="307" t="str">
        <f t="shared" si="6"/>
        <v>2896 - LIVEK</v>
      </c>
      <c r="E442" s="312">
        <v>2896</v>
      </c>
      <c r="F442" s="313" t="s">
        <v>1672</v>
      </c>
      <c r="G442" s="314">
        <v>75.400002</v>
      </c>
    </row>
    <row r="443" spans="4:7" ht="15">
      <c r="D443" s="307" t="str">
        <f t="shared" si="6"/>
        <v>2898 - LOG POD MANGARTOM</v>
      </c>
      <c r="E443" s="312">
        <v>2898</v>
      </c>
      <c r="F443" s="313" t="s">
        <v>1673</v>
      </c>
      <c r="G443" s="314">
        <v>70.199997</v>
      </c>
    </row>
    <row r="444" spans="4:7" ht="15">
      <c r="D444" s="307" t="str">
        <f t="shared" si="6"/>
        <v>2902 - LADRA</v>
      </c>
      <c r="E444" s="312">
        <v>2902</v>
      </c>
      <c r="F444" s="313" t="s">
        <v>1674</v>
      </c>
      <c r="G444" s="314">
        <v>231.399994</v>
      </c>
    </row>
    <row r="445" spans="4:7" ht="15">
      <c r="D445" s="307" t="str">
        <f t="shared" si="6"/>
        <v>2903 - DREŽNIŠKE RAVNE</v>
      </c>
      <c r="E445" s="312">
        <v>2903</v>
      </c>
      <c r="F445" s="313" t="s">
        <v>1675</v>
      </c>
      <c r="G445" s="314">
        <v>120.900002</v>
      </c>
    </row>
    <row r="446" spans="4:7" ht="15">
      <c r="D446" s="307" t="str">
        <f t="shared" si="6"/>
        <v>2904 - LOG POD MANGARTOM</v>
      </c>
      <c r="E446" s="312">
        <v>2904</v>
      </c>
      <c r="F446" s="313" t="s">
        <v>1673</v>
      </c>
      <c r="G446" s="314">
        <v>84.5</v>
      </c>
    </row>
    <row r="447" spans="4:7" ht="15">
      <c r="D447" s="307" t="str">
        <f t="shared" si="6"/>
        <v>2905 - DREŽNIŠKE RAVNE</v>
      </c>
      <c r="E447" s="312">
        <v>2905</v>
      </c>
      <c r="F447" s="313" t="s">
        <v>1675</v>
      </c>
      <c r="G447" s="314">
        <v>54.599998</v>
      </c>
    </row>
    <row r="448" spans="4:7" ht="15">
      <c r="D448" s="307" t="str">
        <f t="shared" si="6"/>
        <v>2907 - SMAST</v>
      </c>
      <c r="E448" s="312">
        <v>2907</v>
      </c>
      <c r="F448" s="313" t="s">
        <v>1676</v>
      </c>
      <c r="G448" s="314">
        <v>200.199997</v>
      </c>
    </row>
    <row r="449" spans="4:7" ht="15">
      <c r="D449" s="307" t="str">
        <f t="shared" si="6"/>
        <v>2911 - DREŽNICA</v>
      </c>
      <c r="E449" s="312">
        <v>2911</v>
      </c>
      <c r="F449" s="313" t="s">
        <v>1677</v>
      </c>
      <c r="G449" s="314">
        <v>301.600006</v>
      </c>
    </row>
    <row r="450" spans="4:7" ht="15">
      <c r="D450" s="307" t="str">
        <f t="shared" si="6"/>
        <v>2922 - VRSNO</v>
      </c>
      <c r="E450" s="312">
        <v>2922</v>
      </c>
      <c r="F450" s="313" t="s">
        <v>1678</v>
      </c>
      <c r="G450" s="314">
        <v>166.399994</v>
      </c>
    </row>
    <row r="451" spans="4:7" ht="15">
      <c r="D451" s="307" t="str">
        <f t="shared" si="6"/>
        <v>2982 - RATEČE</v>
      </c>
      <c r="E451" s="312">
        <v>2982</v>
      </c>
      <c r="F451" s="313" t="s">
        <v>1679</v>
      </c>
      <c r="G451" s="314">
        <v>806</v>
      </c>
    </row>
    <row r="452" spans="4:7" ht="15">
      <c r="D452" s="307" t="str">
        <f aca="true" t="shared" si="7" ref="D452:D515">E452&amp;" - "&amp;F452</f>
        <v>2986 - PODKOREN</v>
      </c>
      <c r="E452" s="312">
        <v>2986</v>
      </c>
      <c r="F452" s="313" t="s">
        <v>1680</v>
      </c>
      <c r="G452" s="314">
        <v>449.799988</v>
      </c>
    </row>
    <row r="453" spans="4:7" ht="15">
      <c r="D453" s="307" t="str">
        <f t="shared" si="7"/>
        <v>2993 - KRANJSKA GORA *</v>
      </c>
      <c r="E453" s="312">
        <v>2993</v>
      </c>
      <c r="F453" s="313" t="s">
        <v>1681</v>
      </c>
      <c r="G453" s="314">
        <v>1960.400024</v>
      </c>
    </row>
    <row r="454" spans="4:7" ht="15">
      <c r="D454" s="307" t="str">
        <f t="shared" si="7"/>
        <v>3000 - DOVJE</v>
      </c>
      <c r="E454" s="312">
        <v>3000</v>
      </c>
      <c r="F454" s="313" t="s">
        <v>1682</v>
      </c>
      <c r="G454" s="314">
        <v>101.400002</v>
      </c>
    </row>
    <row r="455" spans="4:7" ht="15">
      <c r="D455" s="307" t="str">
        <f t="shared" si="7"/>
        <v>3003 - BELCA</v>
      </c>
      <c r="E455" s="312">
        <v>3003</v>
      </c>
      <c r="F455" s="313" t="s">
        <v>1683</v>
      </c>
      <c r="G455" s="314">
        <v>109.199997</v>
      </c>
    </row>
    <row r="456" spans="4:7" ht="15">
      <c r="D456" s="307" t="str">
        <f t="shared" si="7"/>
        <v>3010 - DOVJE</v>
      </c>
      <c r="E456" s="312">
        <v>3010</v>
      </c>
      <c r="F456" s="313" t="s">
        <v>1682</v>
      </c>
      <c r="G456" s="314">
        <v>692.900024</v>
      </c>
    </row>
    <row r="457" spans="4:7" ht="15">
      <c r="D457" s="307" t="str">
        <f t="shared" si="7"/>
        <v>3011 - MOJSTRANA</v>
      </c>
      <c r="E457" s="312">
        <v>3011</v>
      </c>
      <c r="F457" s="313" t="s">
        <v>1684</v>
      </c>
      <c r="G457" s="314">
        <v>1582.099976</v>
      </c>
    </row>
    <row r="458" spans="4:7" ht="15">
      <c r="D458" s="307" t="str">
        <f t="shared" si="7"/>
        <v>3017 - IVANJŠEVCI OB ŠČAVNICI</v>
      </c>
      <c r="E458" s="312">
        <v>3017</v>
      </c>
      <c r="F458" s="313" t="s">
        <v>1685</v>
      </c>
      <c r="G458" s="314">
        <v>87.099998</v>
      </c>
    </row>
    <row r="459" spans="4:7" ht="15">
      <c r="D459" s="307" t="str">
        <f t="shared" si="7"/>
        <v>3028 - GORNJA RADGONA</v>
      </c>
      <c r="E459" s="312">
        <v>3028</v>
      </c>
      <c r="F459" s="313" t="s">
        <v>739</v>
      </c>
      <c r="G459" s="314">
        <v>89.699997</v>
      </c>
    </row>
    <row r="460" spans="4:7" ht="15">
      <c r="D460" s="307" t="str">
        <f t="shared" si="7"/>
        <v>3064 - GORNJA RADGONA</v>
      </c>
      <c r="E460" s="312">
        <v>3064</v>
      </c>
      <c r="F460" s="313" t="s">
        <v>739</v>
      </c>
      <c r="G460" s="314">
        <v>5305.299805</v>
      </c>
    </row>
    <row r="461" spans="4:7" ht="15">
      <c r="D461" s="307" t="str">
        <f t="shared" si="7"/>
        <v>3066 - OREHOVCI</v>
      </c>
      <c r="E461" s="312">
        <v>3066</v>
      </c>
      <c r="F461" s="313" t="s">
        <v>1686</v>
      </c>
      <c r="G461" s="314">
        <v>61.099998</v>
      </c>
    </row>
    <row r="462" spans="4:7" ht="15">
      <c r="D462" s="307" t="str">
        <f t="shared" si="7"/>
        <v>3081 - GORNJA RADGONA</v>
      </c>
      <c r="E462" s="312">
        <v>3081</v>
      </c>
      <c r="F462" s="313" t="s">
        <v>739</v>
      </c>
      <c r="G462" s="314">
        <v>217.100006</v>
      </c>
    </row>
    <row r="463" spans="4:7" ht="15">
      <c r="D463" s="307" t="str">
        <f t="shared" si="7"/>
        <v>3086 - BORAČEVA</v>
      </c>
      <c r="E463" s="312">
        <v>3086</v>
      </c>
      <c r="F463" s="313" t="s">
        <v>1687</v>
      </c>
      <c r="G463" s="314">
        <v>289.899994</v>
      </c>
    </row>
    <row r="464" spans="4:7" ht="15">
      <c r="D464" s="307" t="str">
        <f t="shared" si="7"/>
        <v>3088 - ŠRATOVCI</v>
      </c>
      <c r="E464" s="312">
        <v>3088</v>
      </c>
      <c r="F464" s="313" t="s">
        <v>1688</v>
      </c>
      <c r="G464" s="314">
        <v>198.899994</v>
      </c>
    </row>
    <row r="465" spans="4:7" ht="15">
      <c r="D465" s="307" t="str">
        <f t="shared" si="7"/>
        <v>3095 - RIHTAROVCI</v>
      </c>
      <c r="E465" s="312">
        <v>3095</v>
      </c>
      <c r="F465" s="313" t="s">
        <v>1689</v>
      </c>
      <c r="G465" s="314">
        <v>2848.300049</v>
      </c>
    </row>
    <row r="466" spans="4:7" ht="15">
      <c r="D466" s="307" t="str">
        <f t="shared" si="7"/>
        <v>3114 - ŽEPOVCI</v>
      </c>
      <c r="E466" s="312">
        <v>3114</v>
      </c>
      <c r="F466" s="313" t="s">
        <v>1690</v>
      </c>
      <c r="G466" s="314">
        <v>386.100006</v>
      </c>
    </row>
    <row r="467" spans="4:7" ht="15">
      <c r="D467" s="307" t="str">
        <f t="shared" si="7"/>
        <v>3115 - ČRNCI</v>
      </c>
      <c r="E467" s="312">
        <v>3115</v>
      </c>
      <c r="F467" s="313" t="s">
        <v>1691</v>
      </c>
      <c r="G467" s="314">
        <v>299</v>
      </c>
    </row>
    <row r="468" spans="4:7" ht="15">
      <c r="D468" s="307" t="str">
        <f t="shared" si="7"/>
        <v>3117 - APAČE - SEGOVCI</v>
      </c>
      <c r="E468" s="312">
        <v>3117</v>
      </c>
      <c r="F468" s="313" t="s">
        <v>1692</v>
      </c>
      <c r="G468" s="314">
        <v>1011.400024</v>
      </c>
    </row>
    <row r="469" spans="4:7" ht="15">
      <c r="D469" s="307" t="str">
        <f t="shared" si="7"/>
        <v>3154 - BENEDIŠKI VRH - SLATINSKA CESTA</v>
      </c>
      <c r="E469" s="312">
        <v>3154</v>
      </c>
      <c r="F469" s="313" t="s">
        <v>1693</v>
      </c>
      <c r="G469" s="314">
        <v>92.300003</v>
      </c>
    </row>
    <row r="470" spans="4:7" ht="15">
      <c r="D470" s="307" t="str">
        <f t="shared" si="7"/>
        <v>3168 - NEGOVA</v>
      </c>
      <c r="E470" s="312">
        <v>3168</v>
      </c>
      <c r="F470" s="313" t="s">
        <v>1694</v>
      </c>
      <c r="G470" s="314">
        <v>157.300003</v>
      </c>
    </row>
    <row r="471" spans="4:7" ht="15">
      <c r="D471" s="307" t="str">
        <f t="shared" si="7"/>
        <v>3342 - LUTVERCI - PODGRAD</v>
      </c>
      <c r="E471" s="312">
        <v>3342</v>
      </c>
      <c r="F471" s="313" t="s">
        <v>1695</v>
      </c>
      <c r="G471" s="314">
        <v>543.400024</v>
      </c>
    </row>
    <row r="472" spans="4:7" ht="15">
      <c r="D472" s="307" t="str">
        <f t="shared" si="7"/>
        <v>3351 - LOMANOŠE</v>
      </c>
      <c r="E472" s="312">
        <v>3351</v>
      </c>
      <c r="F472" s="313" t="s">
        <v>1696</v>
      </c>
      <c r="G472" s="314">
        <v>237.899994</v>
      </c>
    </row>
    <row r="473" spans="4:7" ht="15">
      <c r="D473" s="307" t="str">
        <f t="shared" si="7"/>
        <v>3353 - LOMANOSE</v>
      </c>
      <c r="E473" s="312">
        <v>3353</v>
      </c>
      <c r="F473" s="313" t="s">
        <v>1697</v>
      </c>
      <c r="G473" s="314">
        <v>55.900002</v>
      </c>
    </row>
    <row r="474" spans="4:7" ht="15">
      <c r="D474" s="307" t="str">
        <f t="shared" si="7"/>
        <v>3391 - STARA FUŽINA</v>
      </c>
      <c r="E474" s="312">
        <v>3391</v>
      </c>
      <c r="F474" s="313" t="s">
        <v>1698</v>
      </c>
      <c r="G474" s="314">
        <v>776.099976</v>
      </c>
    </row>
    <row r="475" spans="4:7" ht="15">
      <c r="D475" s="307" t="str">
        <f t="shared" si="7"/>
        <v>3395 - UKANC</v>
      </c>
      <c r="E475" s="312">
        <v>3395</v>
      </c>
      <c r="F475" s="313" t="s">
        <v>1699</v>
      </c>
      <c r="G475" s="314">
        <v>40.299999</v>
      </c>
    </row>
    <row r="476" spans="4:7" ht="15">
      <c r="D476" s="307" t="str">
        <f t="shared" si="7"/>
        <v>3402 - SAVICA</v>
      </c>
      <c r="E476" s="312">
        <v>3402</v>
      </c>
      <c r="F476" s="313" t="s">
        <v>1700</v>
      </c>
      <c r="G476" s="314">
        <v>205.399994</v>
      </c>
    </row>
    <row r="477" spans="4:7" ht="15">
      <c r="D477" s="307" t="str">
        <f t="shared" si="7"/>
        <v>3403 - KAMNJE</v>
      </c>
      <c r="E477" s="312">
        <v>3403</v>
      </c>
      <c r="F477" s="313" t="s">
        <v>1512</v>
      </c>
      <c r="G477" s="314">
        <v>287.299988</v>
      </c>
    </row>
    <row r="478" spans="4:7" ht="15">
      <c r="D478" s="307" t="str">
        <f t="shared" si="7"/>
        <v>3409 - NEMŠKI ROVT</v>
      </c>
      <c r="E478" s="312">
        <v>3409</v>
      </c>
      <c r="F478" s="313" t="s">
        <v>1701</v>
      </c>
      <c r="G478" s="314">
        <v>140.399994</v>
      </c>
    </row>
    <row r="479" spans="4:7" ht="15">
      <c r="D479" s="307" t="str">
        <f t="shared" si="7"/>
        <v>3414 - BOHINJSKA BISTRICA</v>
      </c>
      <c r="E479" s="312">
        <v>3414</v>
      </c>
      <c r="F479" s="313" t="s">
        <v>717</v>
      </c>
      <c r="G479" s="314">
        <v>2316.600098</v>
      </c>
    </row>
    <row r="480" spans="4:7" ht="15">
      <c r="D480" s="307" t="str">
        <f t="shared" si="7"/>
        <v>3425 - SREDNJA VAS V BOHINJU</v>
      </c>
      <c r="E480" s="312">
        <v>3425</v>
      </c>
      <c r="F480" s="313" t="s">
        <v>1702</v>
      </c>
      <c r="G480" s="314">
        <v>559</v>
      </c>
    </row>
    <row r="481" spans="4:7" ht="15">
      <c r="D481" s="307" t="str">
        <f t="shared" si="7"/>
        <v>3426 - STUDOR V BOHINJU</v>
      </c>
      <c r="E481" s="312">
        <v>3426</v>
      </c>
      <c r="F481" s="313" t="s">
        <v>1703</v>
      </c>
      <c r="G481" s="314">
        <v>154.699997</v>
      </c>
    </row>
    <row r="482" spans="4:7" ht="15">
      <c r="D482" s="307" t="str">
        <f t="shared" si="7"/>
        <v>3432 - JEREKA</v>
      </c>
      <c r="E482" s="312">
        <v>3432</v>
      </c>
      <c r="F482" s="313" t="s">
        <v>1704</v>
      </c>
      <c r="G482" s="314">
        <v>271.700012</v>
      </c>
    </row>
    <row r="483" spans="4:7" ht="15">
      <c r="D483" s="307" t="str">
        <f t="shared" si="7"/>
        <v>3436 - BOHINJSKA ČEŠNJICA</v>
      </c>
      <c r="E483" s="312">
        <v>3436</v>
      </c>
      <c r="F483" s="313" t="s">
        <v>1705</v>
      </c>
      <c r="G483" s="314">
        <v>470.600006</v>
      </c>
    </row>
    <row r="484" spans="4:7" ht="15">
      <c r="D484" s="307" t="str">
        <f t="shared" si="7"/>
        <v>3454 - NOMENJ</v>
      </c>
      <c r="E484" s="312">
        <v>3454</v>
      </c>
      <c r="F484" s="313" t="s">
        <v>1706</v>
      </c>
      <c r="G484" s="314">
        <v>235.300003</v>
      </c>
    </row>
    <row r="485" spans="4:7" ht="15">
      <c r="D485" s="307" t="str">
        <f t="shared" si="7"/>
        <v>3470 - HRUŠICA</v>
      </c>
      <c r="E485" s="312">
        <v>3470</v>
      </c>
      <c r="F485" s="313" t="s">
        <v>1422</v>
      </c>
      <c r="G485" s="314">
        <v>2316.600098</v>
      </c>
    </row>
    <row r="486" spans="4:7" ht="15">
      <c r="D486" s="307" t="str">
        <f t="shared" si="7"/>
        <v>3475 - ZASIP</v>
      </c>
      <c r="E486" s="312">
        <v>3475</v>
      </c>
      <c r="F486" s="313" t="s">
        <v>1707</v>
      </c>
      <c r="G486" s="314">
        <v>5575.700195</v>
      </c>
    </row>
    <row r="487" spans="4:7" ht="15">
      <c r="D487" s="307" t="str">
        <f t="shared" si="7"/>
        <v>3485 - BOHINJSKA BELA</v>
      </c>
      <c r="E487" s="312">
        <v>3485</v>
      </c>
      <c r="F487" s="313" t="s">
        <v>1708</v>
      </c>
      <c r="G487" s="314">
        <v>562.900024</v>
      </c>
    </row>
    <row r="488" spans="4:7" ht="15">
      <c r="D488" s="307" t="str">
        <f t="shared" si="7"/>
        <v>3486 - BOHINJSKA BELA</v>
      </c>
      <c r="E488" s="312">
        <v>3486</v>
      </c>
      <c r="F488" s="313" t="s">
        <v>1708</v>
      </c>
      <c r="G488" s="314">
        <v>145.600006</v>
      </c>
    </row>
    <row r="489" spans="4:7" ht="15">
      <c r="D489" s="307" t="str">
        <f t="shared" si="7"/>
        <v>3488 - OBRNE</v>
      </c>
      <c r="E489" s="312">
        <v>3488</v>
      </c>
      <c r="F489" s="313" t="s">
        <v>1709</v>
      </c>
      <c r="G489" s="314">
        <v>78</v>
      </c>
    </row>
    <row r="490" spans="4:7" ht="15">
      <c r="D490" s="307" t="str">
        <f t="shared" si="7"/>
        <v>3490 - SELO PRI BLEDU</v>
      </c>
      <c r="E490" s="312">
        <v>3490</v>
      </c>
      <c r="F490" s="313" t="s">
        <v>1710</v>
      </c>
      <c r="G490" s="314">
        <v>270.399994</v>
      </c>
    </row>
    <row r="491" spans="4:7" ht="15">
      <c r="D491" s="307" t="str">
        <f t="shared" si="7"/>
        <v>3495 - PODHOM</v>
      </c>
      <c r="E491" s="312">
        <v>3495</v>
      </c>
      <c r="F491" s="313" t="s">
        <v>1711</v>
      </c>
      <c r="G491" s="314">
        <v>4132.700195</v>
      </c>
    </row>
    <row r="492" spans="4:7" ht="15">
      <c r="D492" s="307" t="str">
        <f t="shared" si="7"/>
        <v>3506 - BLED</v>
      </c>
      <c r="E492" s="312">
        <v>3506</v>
      </c>
      <c r="F492" s="313" t="s">
        <v>697</v>
      </c>
      <c r="G492" s="314">
        <v>78</v>
      </c>
    </row>
    <row r="493" spans="4:7" ht="15">
      <c r="D493" s="307" t="str">
        <f t="shared" si="7"/>
        <v>3512 - POLJŠICA PRI GORJAH</v>
      </c>
      <c r="E493" s="312">
        <v>3512</v>
      </c>
      <c r="F493" s="313" t="s">
        <v>1712</v>
      </c>
      <c r="G493" s="314">
        <v>213.199997</v>
      </c>
    </row>
    <row r="494" spans="4:7" ht="15">
      <c r="D494" s="307" t="str">
        <f t="shared" si="7"/>
        <v>3513 - ZGORNJE GORJE</v>
      </c>
      <c r="E494" s="312">
        <v>3513</v>
      </c>
      <c r="F494" s="313" t="s">
        <v>1713</v>
      </c>
      <c r="G494" s="314">
        <v>1448.199951</v>
      </c>
    </row>
    <row r="495" spans="4:7" ht="15">
      <c r="D495" s="307" t="str">
        <f t="shared" si="7"/>
        <v>3519 - BLEJSKA DOBRAVA</v>
      </c>
      <c r="E495" s="312">
        <v>3519</v>
      </c>
      <c r="F495" s="313" t="s">
        <v>1714</v>
      </c>
      <c r="G495" s="314">
        <v>1549.599976</v>
      </c>
    </row>
    <row r="496" spans="4:7" ht="15">
      <c r="D496" s="307" t="str">
        <f t="shared" si="7"/>
        <v>3522 - KOČNA</v>
      </c>
      <c r="E496" s="312">
        <v>3522</v>
      </c>
      <c r="F496" s="313" t="s">
        <v>1715</v>
      </c>
      <c r="G496" s="314">
        <v>267.799988</v>
      </c>
    </row>
    <row r="497" spans="4:7" ht="15">
      <c r="D497" s="307" t="str">
        <f t="shared" si="7"/>
        <v>3524 - SPODNJE GORJE</v>
      </c>
      <c r="E497" s="312">
        <v>3524</v>
      </c>
      <c r="F497" s="313" t="s">
        <v>1716</v>
      </c>
      <c r="G497" s="314">
        <v>115.699997</v>
      </c>
    </row>
    <row r="498" spans="4:7" ht="15">
      <c r="D498" s="307" t="str">
        <f t="shared" si="7"/>
        <v>3529 - BODEŠČE</v>
      </c>
      <c r="E498" s="312">
        <v>3529</v>
      </c>
      <c r="F498" s="313" t="s">
        <v>1717</v>
      </c>
      <c r="G498" s="314">
        <v>141.699997</v>
      </c>
    </row>
    <row r="499" spans="4:7" ht="15">
      <c r="D499" s="307" t="str">
        <f t="shared" si="7"/>
        <v>3532 - RIBNO</v>
      </c>
      <c r="E499" s="312">
        <v>3532</v>
      </c>
      <c r="F499" s="313" t="s">
        <v>1718</v>
      </c>
      <c r="G499" s="314">
        <v>789.099976</v>
      </c>
    </row>
    <row r="500" spans="4:7" ht="15">
      <c r="D500" s="307" t="str">
        <f t="shared" si="7"/>
        <v>3536 - KORITNO</v>
      </c>
      <c r="E500" s="312">
        <v>3536</v>
      </c>
      <c r="F500" s="313" t="s">
        <v>1719</v>
      </c>
      <c r="G500" s="314">
        <v>286</v>
      </c>
    </row>
    <row r="501" spans="4:7" ht="15">
      <c r="D501" s="307" t="str">
        <f t="shared" si="7"/>
        <v>3539 - POTOKI</v>
      </c>
      <c r="E501" s="312">
        <v>3539</v>
      </c>
      <c r="F501" s="313" t="s">
        <v>1720</v>
      </c>
      <c r="G501" s="314">
        <v>157.300003</v>
      </c>
    </row>
    <row r="502" spans="4:7" ht="15">
      <c r="D502" s="307" t="str">
        <f t="shared" si="7"/>
        <v>3546 - PRIHODI</v>
      </c>
      <c r="E502" s="312">
        <v>3546</v>
      </c>
      <c r="F502" s="313" t="s">
        <v>1721</v>
      </c>
      <c r="G502" s="314">
        <v>93.599998</v>
      </c>
    </row>
    <row r="503" spans="4:7" ht="15">
      <c r="D503" s="307" t="str">
        <f t="shared" si="7"/>
        <v>3549 - PLAVŠKI ROVT</v>
      </c>
      <c r="E503" s="312">
        <v>3549</v>
      </c>
      <c r="F503" s="313" t="s">
        <v>1722</v>
      </c>
      <c r="G503" s="314">
        <v>109.199997</v>
      </c>
    </row>
    <row r="504" spans="4:7" ht="15">
      <c r="D504" s="307" t="str">
        <f t="shared" si="7"/>
        <v>3556 - SLOVENSKI JAVORNIK</v>
      </c>
      <c r="E504" s="312">
        <v>3556</v>
      </c>
      <c r="F504" s="313" t="s">
        <v>1723</v>
      </c>
      <c r="G504" s="314">
        <v>22811.099609</v>
      </c>
    </row>
    <row r="505" spans="4:7" ht="15">
      <c r="D505" s="307" t="str">
        <f t="shared" si="7"/>
        <v>3567 - PANCE</v>
      </c>
      <c r="E505" s="312">
        <v>3567</v>
      </c>
      <c r="F505" s="313" t="s">
        <v>1724</v>
      </c>
      <c r="G505" s="314">
        <v>101.400002</v>
      </c>
    </row>
    <row r="506" spans="4:7" ht="15">
      <c r="D506" s="307" t="str">
        <f t="shared" si="7"/>
        <v>3583 - GABRJE PRI JANČAH</v>
      </c>
      <c r="E506" s="312">
        <v>3583</v>
      </c>
      <c r="F506" s="313" t="s">
        <v>1725</v>
      </c>
      <c r="G506" s="314">
        <v>96.199997</v>
      </c>
    </row>
    <row r="507" spans="4:7" ht="15">
      <c r="D507" s="307" t="str">
        <f t="shared" si="7"/>
        <v>3614 - PODMOLNIK</v>
      </c>
      <c r="E507" s="312">
        <v>3614</v>
      </c>
      <c r="F507" s="313" t="s">
        <v>1726</v>
      </c>
      <c r="G507" s="314">
        <v>170.300003</v>
      </c>
    </row>
    <row r="508" spans="4:7" ht="15">
      <c r="D508" s="307" t="str">
        <f t="shared" si="7"/>
        <v>3615 - PODLIPOGLAV</v>
      </c>
      <c r="E508" s="312">
        <v>3615</v>
      </c>
      <c r="F508" s="313" t="s">
        <v>1727</v>
      </c>
      <c r="G508" s="314">
        <v>197.600006</v>
      </c>
    </row>
    <row r="509" spans="4:7" ht="15">
      <c r="D509" s="307" t="str">
        <f t="shared" si="7"/>
        <v>3617 - ČRNA VAS</v>
      </c>
      <c r="E509" s="312">
        <v>3617</v>
      </c>
      <c r="F509" s="313" t="s">
        <v>1728</v>
      </c>
      <c r="G509" s="314">
        <v>858</v>
      </c>
    </row>
    <row r="510" spans="4:7" ht="15">
      <c r="D510" s="307" t="str">
        <f t="shared" si="7"/>
        <v>3621 - LJUBLJANA</v>
      </c>
      <c r="E510" s="312">
        <v>3621</v>
      </c>
      <c r="F510" s="313" t="s">
        <v>933</v>
      </c>
      <c r="G510" s="314">
        <v>962</v>
      </c>
    </row>
    <row r="511" spans="4:7" ht="15">
      <c r="D511" s="307" t="str">
        <f t="shared" si="7"/>
        <v>3625 - VELIKI LIPOGLAV</v>
      </c>
      <c r="E511" s="312">
        <v>3625</v>
      </c>
      <c r="F511" s="313" t="s">
        <v>1729</v>
      </c>
      <c r="G511" s="314">
        <v>61.099998</v>
      </c>
    </row>
    <row r="512" spans="4:7" ht="15">
      <c r="D512" s="307" t="str">
        <f t="shared" si="7"/>
        <v>3637 - ZGORNJE GAMELJNE</v>
      </c>
      <c r="E512" s="312">
        <v>3637</v>
      </c>
      <c r="F512" s="313" t="s">
        <v>1730</v>
      </c>
      <c r="G512" s="314">
        <v>2249</v>
      </c>
    </row>
    <row r="513" spans="4:7" ht="15">
      <c r="D513" s="307" t="str">
        <f t="shared" si="7"/>
        <v>3638 - LJUBLJANA</v>
      </c>
      <c r="E513" s="312">
        <v>3638</v>
      </c>
      <c r="F513" s="313" t="s">
        <v>933</v>
      </c>
      <c r="G513" s="314">
        <v>65</v>
      </c>
    </row>
    <row r="514" spans="4:7" ht="15">
      <c r="D514" s="307" t="str">
        <f t="shared" si="7"/>
        <v>3640 - LJUBLJANA</v>
      </c>
      <c r="E514" s="312">
        <v>3640</v>
      </c>
      <c r="F514" s="313" t="s">
        <v>933</v>
      </c>
      <c r="G514" s="314">
        <v>232.699997</v>
      </c>
    </row>
    <row r="515" spans="4:7" ht="15">
      <c r="D515" s="307" t="str">
        <f t="shared" si="7"/>
        <v>3641 - LJUBLJANA</v>
      </c>
      <c r="E515" s="312">
        <v>3641</v>
      </c>
      <c r="F515" s="313" t="s">
        <v>933</v>
      </c>
      <c r="G515" s="314">
        <v>331.5</v>
      </c>
    </row>
    <row r="516" spans="4:7" ht="15">
      <c r="D516" s="307" t="str">
        <f aca="true" t="shared" si="8" ref="D516:D579">E516&amp;" - "&amp;F516</f>
        <v>3644 - PODUTIK</v>
      </c>
      <c r="E516" s="312">
        <v>3644</v>
      </c>
      <c r="F516" s="313" t="s">
        <v>1731</v>
      </c>
      <c r="G516" s="314">
        <v>2132</v>
      </c>
    </row>
    <row r="517" spans="4:7" ht="15">
      <c r="D517" s="307" t="str">
        <f t="shared" si="8"/>
        <v>3645 - LJUBLJANA</v>
      </c>
      <c r="E517" s="312">
        <v>3645</v>
      </c>
      <c r="F517" s="313" t="s">
        <v>933</v>
      </c>
      <c r="G517" s="314">
        <v>59.799999</v>
      </c>
    </row>
    <row r="518" spans="4:7" ht="15">
      <c r="D518" s="307" t="str">
        <f t="shared" si="8"/>
        <v>3646 - LJUBLJANA</v>
      </c>
      <c r="E518" s="312">
        <v>3646</v>
      </c>
      <c r="F518" s="313" t="s">
        <v>933</v>
      </c>
      <c r="G518" s="314">
        <v>71.5</v>
      </c>
    </row>
    <row r="519" spans="4:7" ht="15">
      <c r="D519" s="307" t="str">
        <f t="shared" si="8"/>
        <v>3647 - LJUBLJANA</v>
      </c>
      <c r="E519" s="312">
        <v>3647</v>
      </c>
      <c r="F519" s="313" t="s">
        <v>933</v>
      </c>
      <c r="G519" s="314">
        <v>340.600006</v>
      </c>
    </row>
    <row r="520" spans="4:7" ht="15">
      <c r="D520" s="307" t="str">
        <f t="shared" si="8"/>
        <v>3653 - LJUBLJANA</v>
      </c>
      <c r="E520" s="312">
        <v>3653</v>
      </c>
      <c r="F520" s="313" t="s">
        <v>933</v>
      </c>
      <c r="G520" s="314">
        <v>62.400002</v>
      </c>
    </row>
    <row r="521" spans="4:7" ht="15">
      <c r="D521" s="307" t="str">
        <f t="shared" si="8"/>
        <v>3654 - MEDNO</v>
      </c>
      <c r="E521" s="312">
        <v>3654</v>
      </c>
      <c r="F521" s="313" t="s">
        <v>1732</v>
      </c>
      <c r="G521" s="314">
        <v>52</v>
      </c>
    </row>
    <row r="522" spans="4:7" ht="15">
      <c r="D522" s="307" t="str">
        <f t="shared" si="8"/>
        <v>3655 - DVOR</v>
      </c>
      <c r="E522" s="312">
        <v>3655</v>
      </c>
      <c r="F522" s="313" t="s">
        <v>1733</v>
      </c>
      <c r="G522" s="314">
        <v>162.5</v>
      </c>
    </row>
    <row r="523" spans="4:7" ht="15">
      <c r="D523" s="307" t="str">
        <f t="shared" si="8"/>
        <v>3659 - STANEŽIČE</v>
      </c>
      <c r="E523" s="312">
        <v>3659</v>
      </c>
      <c r="F523" s="313" t="s">
        <v>1734</v>
      </c>
      <c r="G523" s="314">
        <v>94.900002</v>
      </c>
    </row>
    <row r="524" spans="4:7" ht="15">
      <c r="D524" s="307" t="str">
        <f t="shared" si="8"/>
        <v>3660 - STANEŽIČE</v>
      </c>
      <c r="E524" s="312">
        <v>3660</v>
      </c>
      <c r="F524" s="313" t="s">
        <v>1734</v>
      </c>
      <c r="G524" s="314">
        <v>829.400024</v>
      </c>
    </row>
    <row r="525" spans="4:7" ht="15">
      <c r="D525" s="307" t="str">
        <f t="shared" si="8"/>
        <v>3664 - MEDNO</v>
      </c>
      <c r="E525" s="312">
        <v>3664</v>
      </c>
      <c r="F525" s="313" t="s">
        <v>1732</v>
      </c>
      <c r="G525" s="314">
        <v>431.600006</v>
      </c>
    </row>
    <row r="526" spans="4:7" ht="15">
      <c r="D526" s="307" t="str">
        <f t="shared" si="8"/>
        <v>3666 - TOMAČEVO</v>
      </c>
      <c r="E526" s="312">
        <v>3666</v>
      </c>
      <c r="F526" s="313" t="s">
        <v>1735</v>
      </c>
      <c r="G526" s="314">
        <v>2901.600098</v>
      </c>
    </row>
    <row r="527" spans="4:7" ht="15">
      <c r="D527" s="307" t="str">
        <f t="shared" si="8"/>
        <v>3668 - PODMOLNIK</v>
      </c>
      <c r="E527" s="312">
        <v>3668</v>
      </c>
      <c r="F527" s="313" t="s">
        <v>1726</v>
      </c>
      <c r="G527" s="314">
        <v>360.100006</v>
      </c>
    </row>
    <row r="528" spans="4:7" ht="15">
      <c r="D528" s="307" t="str">
        <f t="shared" si="8"/>
        <v>3670 - LJUBLJANA</v>
      </c>
      <c r="E528" s="312">
        <v>3670</v>
      </c>
      <c r="F528" s="313" t="s">
        <v>933</v>
      </c>
      <c r="G528" s="314">
        <v>462.799988</v>
      </c>
    </row>
    <row r="529" spans="4:7" ht="15">
      <c r="D529" s="307" t="str">
        <f t="shared" si="8"/>
        <v>3675 - LJUBLJANA</v>
      </c>
      <c r="E529" s="312">
        <v>3675</v>
      </c>
      <c r="F529" s="313" t="s">
        <v>933</v>
      </c>
      <c r="G529" s="314">
        <v>169</v>
      </c>
    </row>
    <row r="530" spans="4:7" ht="15">
      <c r="D530" s="307" t="str">
        <f t="shared" si="8"/>
        <v>3677 - LJUBLJANA</v>
      </c>
      <c r="E530" s="312">
        <v>3677</v>
      </c>
      <c r="F530" s="313" t="s">
        <v>933</v>
      </c>
      <c r="G530" s="314">
        <v>409.5</v>
      </c>
    </row>
    <row r="531" spans="4:7" ht="15">
      <c r="D531" s="307" t="str">
        <f t="shared" si="8"/>
        <v>3688 - LJUBLJANA</v>
      </c>
      <c r="E531" s="312">
        <v>3688</v>
      </c>
      <c r="F531" s="313" t="s">
        <v>933</v>
      </c>
      <c r="G531" s="314">
        <v>67.599998</v>
      </c>
    </row>
    <row r="532" spans="4:7" ht="15">
      <c r="D532" s="307" t="str">
        <f t="shared" si="8"/>
        <v>3690 - LJUBLJANA</v>
      </c>
      <c r="E532" s="312">
        <v>3690</v>
      </c>
      <c r="F532" s="313" t="s">
        <v>933</v>
      </c>
      <c r="G532" s="314">
        <v>85.800003</v>
      </c>
    </row>
    <row r="533" spans="4:7" ht="15">
      <c r="D533" s="307" t="str">
        <f t="shared" si="8"/>
        <v>3691 - ČEŠNJICA</v>
      </c>
      <c r="E533" s="312">
        <v>3691</v>
      </c>
      <c r="F533" s="313" t="s">
        <v>1736</v>
      </c>
      <c r="G533" s="314">
        <v>102.699997</v>
      </c>
    </row>
    <row r="534" spans="4:7" ht="15">
      <c r="D534" s="307" t="str">
        <f t="shared" si="8"/>
        <v>3693 - ZAGRADIŠČE</v>
      </c>
      <c r="E534" s="312">
        <v>3693</v>
      </c>
      <c r="F534" s="313" t="s">
        <v>1737</v>
      </c>
      <c r="G534" s="314">
        <v>81.900002</v>
      </c>
    </row>
    <row r="535" spans="4:7" ht="15">
      <c r="D535" s="307" t="str">
        <f t="shared" si="8"/>
        <v>3694 - BESNICA</v>
      </c>
      <c r="E535" s="312">
        <v>3694</v>
      </c>
      <c r="F535" s="313" t="s">
        <v>1738</v>
      </c>
      <c r="G535" s="314">
        <v>152.100006</v>
      </c>
    </row>
    <row r="536" spans="4:7" ht="15">
      <c r="D536" s="307" t="str">
        <f t="shared" si="8"/>
        <v>3700 - PODGRAD</v>
      </c>
      <c r="E536" s="312">
        <v>3700</v>
      </c>
      <c r="F536" s="313" t="s">
        <v>1426</v>
      </c>
      <c r="G536" s="314">
        <v>195</v>
      </c>
    </row>
    <row r="537" spans="4:7" ht="15">
      <c r="D537" s="307" t="str">
        <f t="shared" si="8"/>
        <v>3708 - LJUBLJANA</v>
      </c>
      <c r="E537" s="312">
        <v>3708</v>
      </c>
      <c r="F537" s="313" t="s">
        <v>933</v>
      </c>
      <c r="G537" s="314">
        <v>154.699997</v>
      </c>
    </row>
    <row r="538" spans="4:7" ht="15">
      <c r="D538" s="307" t="str">
        <f t="shared" si="8"/>
        <v>3711 - LJUBLJANA</v>
      </c>
      <c r="E538" s="312">
        <v>3711</v>
      </c>
      <c r="F538" s="313" t="s">
        <v>933</v>
      </c>
      <c r="G538" s="314">
        <v>100.099998</v>
      </c>
    </row>
    <row r="539" spans="4:7" ht="15">
      <c r="D539" s="307" t="str">
        <f t="shared" si="8"/>
        <v>3718 - RAŠICA</v>
      </c>
      <c r="E539" s="312">
        <v>3718</v>
      </c>
      <c r="F539" s="313" t="s">
        <v>1739</v>
      </c>
      <c r="G539" s="314">
        <v>196.300003</v>
      </c>
    </row>
    <row r="540" spans="4:7" ht="15">
      <c r="D540" s="307" t="str">
        <f t="shared" si="8"/>
        <v>3719 - ČEŠNJICA PRI KROPI</v>
      </c>
      <c r="E540" s="312">
        <v>3719</v>
      </c>
      <c r="F540" s="313" t="s">
        <v>1740</v>
      </c>
      <c r="G540" s="314">
        <v>101.400002</v>
      </c>
    </row>
    <row r="541" spans="4:7" ht="15">
      <c r="D541" s="307" t="str">
        <f t="shared" si="8"/>
        <v>3721 - POLJŠICA PRI PODNARTU</v>
      </c>
      <c r="E541" s="312">
        <v>3721</v>
      </c>
      <c r="F541" s="313" t="s">
        <v>1741</v>
      </c>
      <c r="G541" s="314">
        <v>78</v>
      </c>
    </row>
    <row r="542" spans="4:7" ht="15">
      <c r="D542" s="307" t="str">
        <f t="shared" si="8"/>
        <v>3727 - SPODNJI OTOK</v>
      </c>
      <c r="E542" s="312">
        <v>3727</v>
      </c>
      <c r="F542" s="313" t="s">
        <v>1742</v>
      </c>
      <c r="G542" s="314">
        <v>135.199997</v>
      </c>
    </row>
    <row r="543" spans="4:7" ht="15">
      <c r="D543" s="307" t="str">
        <f t="shared" si="8"/>
        <v>3734 - KROPA</v>
      </c>
      <c r="E543" s="312">
        <v>3734</v>
      </c>
      <c r="F543" s="313" t="s">
        <v>706</v>
      </c>
      <c r="G543" s="314">
        <v>373.100006</v>
      </c>
    </row>
    <row r="544" spans="4:7" ht="15">
      <c r="D544" s="307" t="str">
        <f t="shared" si="8"/>
        <v>3736 - KROPA</v>
      </c>
      <c r="E544" s="312">
        <v>3736</v>
      </c>
      <c r="F544" s="313" t="s">
        <v>706</v>
      </c>
      <c r="G544" s="314">
        <v>700.700012</v>
      </c>
    </row>
    <row r="545" spans="4:7" ht="15">
      <c r="D545" s="307" t="str">
        <f t="shared" si="8"/>
        <v>3737 - KAMNA GORICA</v>
      </c>
      <c r="E545" s="312">
        <v>3737</v>
      </c>
      <c r="F545" s="313" t="s">
        <v>1743</v>
      </c>
      <c r="G545" s="314">
        <v>725.400024</v>
      </c>
    </row>
    <row r="546" spans="4:7" ht="15">
      <c r="D546" s="307" t="str">
        <f t="shared" si="8"/>
        <v>3744 - BRDA</v>
      </c>
      <c r="E546" s="312">
        <v>3744</v>
      </c>
      <c r="F546" s="313" t="s">
        <v>1744</v>
      </c>
      <c r="G546" s="314">
        <v>75.400002</v>
      </c>
    </row>
    <row r="547" spans="4:7" ht="15">
      <c r="D547" s="307" t="str">
        <f t="shared" si="8"/>
        <v>3746 - ZGORNJI OTOK</v>
      </c>
      <c r="E547" s="312">
        <v>3746</v>
      </c>
      <c r="F547" s="313" t="s">
        <v>1745</v>
      </c>
      <c r="G547" s="314">
        <v>85.800003</v>
      </c>
    </row>
    <row r="548" spans="4:7" ht="15">
      <c r="D548" s="307" t="str">
        <f t="shared" si="8"/>
        <v>3747 - GORICA</v>
      </c>
      <c r="E548" s="312">
        <v>3747</v>
      </c>
      <c r="F548" s="313" t="s">
        <v>1746</v>
      </c>
      <c r="G548" s="314">
        <v>117</v>
      </c>
    </row>
    <row r="549" spans="4:7" ht="15">
      <c r="D549" s="307" t="str">
        <f t="shared" si="8"/>
        <v>3748 - VRBNJE</v>
      </c>
      <c r="E549" s="312">
        <v>3748</v>
      </c>
      <c r="F549" s="313" t="s">
        <v>1747</v>
      </c>
      <c r="G549" s="314">
        <v>418.600006</v>
      </c>
    </row>
    <row r="550" spans="4:7" ht="15">
      <c r="D550" s="307" t="str">
        <f t="shared" si="8"/>
        <v>3753 - RADOVLJICA *</v>
      </c>
      <c r="E550" s="312">
        <v>3753</v>
      </c>
      <c r="F550" s="313" t="s">
        <v>1748</v>
      </c>
      <c r="G550" s="314">
        <v>11407.5</v>
      </c>
    </row>
    <row r="551" spans="4:7" ht="15">
      <c r="D551" s="307" t="str">
        <f t="shared" si="8"/>
        <v>3754 - ZGORNJA LIPNICA</v>
      </c>
      <c r="E551" s="312">
        <v>3754</v>
      </c>
      <c r="F551" s="313" t="s">
        <v>1749</v>
      </c>
      <c r="G551" s="314">
        <v>188.5</v>
      </c>
    </row>
    <row r="552" spans="4:7" ht="15">
      <c r="D552" s="307" t="str">
        <f t="shared" si="8"/>
        <v>3756 - DOBRO POLJE</v>
      </c>
      <c r="E552" s="312">
        <v>3756</v>
      </c>
      <c r="F552" s="313" t="s">
        <v>1437</v>
      </c>
      <c r="G552" s="314">
        <v>136.5</v>
      </c>
    </row>
    <row r="553" spans="4:7" ht="15">
      <c r="D553" s="307" t="str">
        <f t="shared" si="8"/>
        <v>3757 - OVSIŠE</v>
      </c>
      <c r="E553" s="312">
        <v>3757</v>
      </c>
      <c r="F553" s="313" t="s">
        <v>1750</v>
      </c>
      <c r="G553" s="314">
        <v>821.599976</v>
      </c>
    </row>
    <row r="554" spans="4:7" ht="15">
      <c r="D554" s="307" t="str">
        <f t="shared" si="8"/>
        <v>3758 - ZALOŠE</v>
      </c>
      <c r="E554" s="312">
        <v>3758</v>
      </c>
      <c r="F554" s="313" t="s">
        <v>1751</v>
      </c>
      <c r="G554" s="314">
        <v>109.199997</v>
      </c>
    </row>
    <row r="555" spans="4:7" ht="15">
      <c r="D555" s="307" t="str">
        <f t="shared" si="8"/>
        <v>3760 - LJUBNO</v>
      </c>
      <c r="E555" s="312">
        <v>3760</v>
      </c>
      <c r="F555" s="313" t="s">
        <v>1752</v>
      </c>
      <c r="G555" s="314">
        <v>611</v>
      </c>
    </row>
    <row r="556" spans="4:7" ht="15">
      <c r="D556" s="307" t="str">
        <f t="shared" si="8"/>
        <v>3764 - POSAVEC</v>
      </c>
      <c r="E556" s="312">
        <v>3764</v>
      </c>
      <c r="F556" s="313" t="s">
        <v>1753</v>
      </c>
      <c r="G556" s="314">
        <v>475.799988</v>
      </c>
    </row>
    <row r="557" spans="4:7" ht="15">
      <c r="D557" s="307" t="str">
        <f t="shared" si="8"/>
        <v>3766 - OTOČE</v>
      </c>
      <c r="E557" s="312">
        <v>3766</v>
      </c>
      <c r="F557" s="313" t="s">
        <v>1754</v>
      </c>
      <c r="G557" s="314">
        <v>224.899994</v>
      </c>
    </row>
    <row r="558" spans="4:7" ht="15">
      <c r="D558" s="307" t="str">
        <f t="shared" si="8"/>
        <v>3767 - SPODNJA DOBRAVA</v>
      </c>
      <c r="E558" s="312">
        <v>3767</v>
      </c>
      <c r="F558" s="313" t="s">
        <v>1755</v>
      </c>
      <c r="G558" s="314">
        <v>59.799999</v>
      </c>
    </row>
    <row r="559" spans="4:7" ht="15">
      <c r="D559" s="307" t="str">
        <f t="shared" si="8"/>
        <v>3770 - SREDNJA DOBRAVA</v>
      </c>
      <c r="E559" s="312">
        <v>3770</v>
      </c>
      <c r="F559" s="313" t="s">
        <v>1756</v>
      </c>
      <c r="G559" s="314">
        <v>418.600006</v>
      </c>
    </row>
    <row r="560" spans="4:7" ht="15">
      <c r="D560" s="307" t="str">
        <f t="shared" si="8"/>
        <v>3775 - BREZJE</v>
      </c>
      <c r="E560" s="312">
        <v>3775</v>
      </c>
      <c r="F560" s="313" t="s">
        <v>1757</v>
      </c>
      <c r="G560" s="314">
        <v>611</v>
      </c>
    </row>
    <row r="561" spans="4:7" ht="15">
      <c r="D561" s="307" t="str">
        <f t="shared" si="8"/>
        <v>3776 - ČRNIVEC</v>
      </c>
      <c r="E561" s="312">
        <v>3776</v>
      </c>
      <c r="F561" s="313" t="s">
        <v>1758</v>
      </c>
      <c r="G561" s="314">
        <v>317.200012</v>
      </c>
    </row>
    <row r="562" spans="4:7" ht="15">
      <c r="D562" s="307" t="str">
        <f t="shared" si="8"/>
        <v>3777 - MOŠNJE</v>
      </c>
      <c r="E562" s="312">
        <v>3777</v>
      </c>
      <c r="F562" s="313" t="s">
        <v>1759</v>
      </c>
      <c r="G562" s="314">
        <v>478.399994</v>
      </c>
    </row>
    <row r="563" spans="4:7" ht="15">
      <c r="D563" s="307" t="str">
        <f t="shared" si="8"/>
        <v>3778 - VRBA</v>
      </c>
      <c r="E563" s="312">
        <v>3778</v>
      </c>
      <c r="F563" s="313" t="s">
        <v>1760</v>
      </c>
      <c r="G563" s="314">
        <v>257.399994</v>
      </c>
    </row>
    <row r="564" spans="4:7" ht="15">
      <c r="D564" s="307" t="str">
        <f t="shared" si="8"/>
        <v>3779 - STUDENČICE</v>
      </c>
      <c r="E564" s="312">
        <v>3779</v>
      </c>
      <c r="F564" s="313" t="s">
        <v>1761</v>
      </c>
      <c r="G564" s="314">
        <v>126.099998</v>
      </c>
    </row>
    <row r="565" spans="4:7" ht="15">
      <c r="D565" s="307" t="str">
        <f t="shared" si="8"/>
        <v>3784 - DVORSKA VAS</v>
      </c>
      <c r="E565" s="312">
        <v>3784</v>
      </c>
      <c r="F565" s="313" t="s">
        <v>1762</v>
      </c>
      <c r="G565" s="314">
        <v>218.399994</v>
      </c>
    </row>
    <row r="566" spans="4:7" ht="15">
      <c r="D566" s="307" t="str">
        <f t="shared" si="8"/>
        <v>3785 - ZGOŠA</v>
      </c>
      <c r="E566" s="312">
        <v>3785</v>
      </c>
      <c r="F566" s="313" t="s">
        <v>1763</v>
      </c>
      <c r="G566" s="314">
        <v>2737.800049</v>
      </c>
    </row>
    <row r="567" spans="4:7" ht="15">
      <c r="D567" s="307" t="str">
        <f t="shared" si="8"/>
        <v>3787 - HLEBCE</v>
      </c>
      <c r="E567" s="312">
        <v>3787</v>
      </c>
      <c r="F567" s="313" t="s">
        <v>1764</v>
      </c>
      <c r="G567" s="314">
        <v>367.899994</v>
      </c>
    </row>
    <row r="568" spans="4:7" ht="15">
      <c r="D568" s="307" t="str">
        <f t="shared" si="8"/>
        <v>3790 - HRAŠE</v>
      </c>
      <c r="E568" s="312">
        <v>3790</v>
      </c>
      <c r="F568" s="313" t="s">
        <v>1765</v>
      </c>
      <c r="G568" s="314">
        <v>205.399994</v>
      </c>
    </row>
    <row r="569" spans="4:7" ht="15">
      <c r="D569" s="307" t="str">
        <f t="shared" si="8"/>
        <v>3792 - MOSTE</v>
      </c>
      <c r="E569" s="312">
        <v>3792</v>
      </c>
      <c r="F569" s="313" t="s">
        <v>1766</v>
      </c>
      <c r="G569" s="314">
        <v>79.300003</v>
      </c>
    </row>
    <row r="570" spans="4:7" ht="15">
      <c r="D570" s="307" t="str">
        <f t="shared" si="8"/>
        <v>3793 - BREG</v>
      </c>
      <c r="E570" s="312">
        <v>3793</v>
      </c>
      <c r="F570" s="313" t="s">
        <v>1767</v>
      </c>
      <c r="G570" s="314">
        <v>863.200012</v>
      </c>
    </row>
    <row r="571" spans="4:7" ht="15">
      <c r="D571" s="307" t="str">
        <f t="shared" si="8"/>
        <v>3798 - SREDNJA VAS</v>
      </c>
      <c r="E571" s="312">
        <v>3798</v>
      </c>
      <c r="F571" s="313" t="s">
        <v>1768</v>
      </c>
      <c r="G571" s="314">
        <v>97.5</v>
      </c>
    </row>
    <row r="572" spans="4:7" ht="15">
      <c r="D572" s="307" t="str">
        <f t="shared" si="8"/>
        <v>3802 - OKROGLO</v>
      </c>
      <c r="E572" s="312">
        <v>3802</v>
      </c>
      <c r="F572" s="313" t="s">
        <v>1769</v>
      </c>
      <c r="G572" s="314">
        <v>148.199997</v>
      </c>
    </row>
    <row r="573" spans="4:7" ht="15">
      <c r="D573" s="307" t="str">
        <f t="shared" si="8"/>
        <v>3804 - STRAHINJ</v>
      </c>
      <c r="E573" s="312">
        <v>3804</v>
      </c>
      <c r="F573" s="313" t="s">
        <v>1770</v>
      </c>
      <c r="G573" s="314">
        <v>960.700012</v>
      </c>
    </row>
    <row r="574" spans="4:7" ht="15">
      <c r="D574" s="307" t="str">
        <f t="shared" si="8"/>
        <v>3805 - NAKLO</v>
      </c>
      <c r="E574" s="312">
        <v>3805</v>
      </c>
      <c r="F574" s="313" t="s">
        <v>1352</v>
      </c>
      <c r="G574" s="314">
        <v>2658.5</v>
      </c>
    </row>
    <row r="575" spans="4:7" ht="15">
      <c r="D575" s="307" t="str">
        <f t="shared" si="8"/>
        <v>3806 - LOKA *</v>
      </c>
      <c r="E575" s="312">
        <v>3806</v>
      </c>
      <c r="F575" s="313" t="s">
        <v>1771</v>
      </c>
      <c r="G575" s="314">
        <v>14513.200195</v>
      </c>
    </row>
    <row r="576" spans="4:7" ht="15">
      <c r="D576" s="307" t="str">
        <f t="shared" si="8"/>
        <v>3807 - VISOČE</v>
      </c>
      <c r="E576" s="312">
        <v>3807</v>
      </c>
      <c r="F576" s="313" t="s">
        <v>1772</v>
      </c>
      <c r="G576" s="314">
        <v>546</v>
      </c>
    </row>
    <row r="577" spans="4:7" ht="15">
      <c r="D577" s="307" t="str">
        <f t="shared" si="8"/>
        <v>3808 - PALOVIČE</v>
      </c>
      <c r="E577" s="312">
        <v>3808</v>
      </c>
      <c r="F577" s="313" t="s">
        <v>1773</v>
      </c>
      <c r="G577" s="314">
        <v>80.599998</v>
      </c>
    </row>
    <row r="578" spans="4:7" ht="15">
      <c r="D578" s="307" t="str">
        <f t="shared" si="8"/>
        <v>3809 - SPODNJE DUPLJE</v>
      </c>
      <c r="E578" s="312">
        <v>3809</v>
      </c>
      <c r="F578" s="313" t="s">
        <v>1774</v>
      </c>
      <c r="G578" s="314">
        <v>1293.5</v>
      </c>
    </row>
    <row r="579" spans="4:7" ht="15">
      <c r="D579" s="307" t="str">
        <f t="shared" si="8"/>
        <v>3810 - ZADRAGA</v>
      </c>
      <c r="E579" s="312">
        <v>3810</v>
      </c>
      <c r="F579" s="313" t="s">
        <v>1775</v>
      </c>
      <c r="G579" s="314">
        <v>159.899994</v>
      </c>
    </row>
    <row r="580" spans="4:7" ht="15">
      <c r="D580" s="307" t="str">
        <f aca="true" t="shared" si="9" ref="D580:D643">E580&amp;" - "&amp;F580</f>
        <v>3812 - BISTRICA</v>
      </c>
      <c r="E580" s="312">
        <v>3812</v>
      </c>
      <c r="F580" s="313" t="s">
        <v>674</v>
      </c>
      <c r="G580" s="314">
        <v>527.799988</v>
      </c>
    </row>
    <row r="581" spans="4:7" ht="15">
      <c r="D581" s="307" t="str">
        <f t="shared" si="9"/>
        <v>3813 - PODBREZJE-SREDNJA VAS</v>
      </c>
      <c r="E581" s="312">
        <v>3813</v>
      </c>
      <c r="F581" s="313" t="s">
        <v>1776</v>
      </c>
      <c r="G581" s="314">
        <v>117</v>
      </c>
    </row>
    <row r="582" spans="4:7" ht="15">
      <c r="D582" s="307" t="str">
        <f t="shared" si="9"/>
        <v>3814 - PODBREZJE</v>
      </c>
      <c r="E582" s="312">
        <v>3814</v>
      </c>
      <c r="F582" s="313" t="s">
        <v>1777</v>
      </c>
      <c r="G582" s="314">
        <v>578.5</v>
      </c>
    </row>
    <row r="583" spans="4:7" ht="15">
      <c r="D583" s="307" t="str">
        <f t="shared" si="9"/>
        <v>3816 - LEŠE</v>
      </c>
      <c r="E583" s="312">
        <v>3816</v>
      </c>
      <c r="F583" s="313" t="s">
        <v>1778</v>
      </c>
      <c r="G583" s="314">
        <v>287.299988</v>
      </c>
    </row>
    <row r="584" spans="4:7" ht="15">
      <c r="D584" s="307" t="str">
        <f t="shared" si="9"/>
        <v>3818 - ŽIGANJA VAS</v>
      </c>
      <c r="E584" s="312">
        <v>3818</v>
      </c>
      <c r="F584" s="313" t="s">
        <v>1779</v>
      </c>
      <c r="G584" s="314">
        <v>1137.5</v>
      </c>
    </row>
    <row r="585" spans="4:7" ht="15">
      <c r="D585" s="307" t="str">
        <f t="shared" si="9"/>
        <v>3820 - ZVIRČE</v>
      </c>
      <c r="E585" s="312">
        <v>3820</v>
      </c>
      <c r="F585" s="313" t="s">
        <v>1780</v>
      </c>
      <c r="G585" s="314">
        <v>513.5</v>
      </c>
    </row>
    <row r="586" spans="4:7" ht="15">
      <c r="D586" s="307" t="str">
        <f t="shared" si="9"/>
        <v>3822 - HUDO</v>
      </c>
      <c r="E586" s="312">
        <v>3822</v>
      </c>
      <c r="F586" s="313" t="s">
        <v>1781</v>
      </c>
      <c r="G586" s="314">
        <v>68.900002</v>
      </c>
    </row>
    <row r="587" spans="4:7" ht="15">
      <c r="D587" s="307" t="str">
        <f t="shared" si="9"/>
        <v>3828 - VISOČE</v>
      </c>
      <c r="E587" s="312">
        <v>3828</v>
      </c>
      <c r="F587" s="313" t="s">
        <v>1772</v>
      </c>
      <c r="G587" s="314">
        <v>137.800003</v>
      </c>
    </row>
    <row r="588" spans="4:7" ht="15">
      <c r="D588" s="307" t="str">
        <f t="shared" si="9"/>
        <v>3831 - PODLJUBELJ</v>
      </c>
      <c r="E588" s="312">
        <v>3831</v>
      </c>
      <c r="F588" s="313" t="s">
        <v>1782</v>
      </c>
      <c r="G588" s="314">
        <v>759.200012</v>
      </c>
    </row>
    <row r="589" spans="4:7" ht="15">
      <c r="D589" s="307" t="str">
        <f t="shared" si="9"/>
        <v>3844 - SPODNJE VETRNO</v>
      </c>
      <c r="E589" s="312">
        <v>3844</v>
      </c>
      <c r="F589" s="313" t="s">
        <v>1783</v>
      </c>
      <c r="G589" s="314">
        <v>395.200012</v>
      </c>
    </row>
    <row r="590" spans="4:7" ht="15">
      <c r="D590" s="307" t="str">
        <f t="shared" si="9"/>
        <v>3850 - SLAP</v>
      </c>
      <c r="E590" s="312">
        <v>3850</v>
      </c>
      <c r="F590" s="313" t="s">
        <v>1494</v>
      </c>
      <c r="G590" s="314">
        <v>527.799988</v>
      </c>
    </row>
    <row r="591" spans="4:7" ht="15">
      <c r="D591" s="307" t="str">
        <f t="shared" si="9"/>
        <v>3851 - ČADOVLJE PRI TRŽIČU</v>
      </c>
      <c r="E591" s="312">
        <v>3851</v>
      </c>
      <c r="F591" s="313" t="s">
        <v>1784</v>
      </c>
      <c r="G591" s="314">
        <v>58.5</v>
      </c>
    </row>
    <row r="592" spans="4:7" ht="15">
      <c r="D592" s="307" t="str">
        <f t="shared" si="9"/>
        <v>3855 - JELENDOL</v>
      </c>
      <c r="E592" s="312">
        <v>3855</v>
      </c>
      <c r="F592" s="313" t="s">
        <v>1785</v>
      </c>
      <c r="G592" s="314">
        <v>165.100006</v>
      </c>
    </row>
    <row r="593" spans="4:7" ht="15">
      <c r="D593" s="307" t="str">
        <f t="shared" si="9"/>
        <v>3859 - TATINEC</v>
      </c>
      <c r="E593" s="312">
        <v>3859</v>
      </c>
      <c r="F593" s="313" t="s">
        <v>1786</v>
      </c>
      <c r="G593" s="314">
        <v>75.400002</v>
      </c>
    </row>
    <row r="594" spans="4:7" ht="15">
      <c r="D594" s="307" t="str">
        <f t="shared" si="9"/>
        <v>3860 - SPODNJA BESNICA</v>
      </c>
      <c r="E594" s="312">
        <v>3860</v>
      </c>
      <c r="F594" s="313" t="s">
        <v>1787</v>
      </c>
      <c r="G594" s="314">
        <v>335.399994</v>
      </c>
    </row>
    <row r="595" spans="4:7" ht="15">
      <c r="D595" s="307" t="str">
        <f t="shared" si="9"/>
        <v>3867 - PODBLICA</v>
      </c>
      <c r="E595" s="312">
        <v>3867</v>
      </c>
      <c r="F595" s="313" t="s">
        <v>1788</v>
      </c>
      <c r="G595" s="314">
        <v>143</v>
      </c>
    </row>
    <row r="596" spans="4:7" ht="15">
      <c r="D596" s="307" t="str">
        <f t="shared" si="9"/>
        <v>3868 - JAMNIK</v>
      </c>
      <c r="E596" s="312">
        <v>3868</v>
      </c>
      <c r="F596" s="313" t="s">
        <v>1789</v>
      </c>
      <c r="G596" s="314">
        <v>53.299999</v>
      </c>
    </row>
    <row r="597" spans="4:7" ht="15">
      <c r="D597" s="307" t="str">
        <f t="shared" si="9"/>
        <v>3877 - NEMILJE</v>
      </c>
      <c r="E597" s="312">
        <v>3877</v>
      </c>
      <c r="F597" s="313" t="s">
        <v>1790</v>
      </c>
      <c r="G597" s="314">
        <v>57.200001</v>
      </c>
    </row>
    <row r="598" spans="4:7" ht="15">
      <c r="D598" s="307" t="str">
        <f t="shared" si="9"/>
        <v>3880 - ZGORNJA BESNICA</v>
      </c>
      <c r="E598" s="312">
        <v>3880</v>
      </c>
      <c r="F598" s="313" t="s">
        <v>1791</v>
      </c>
      <c r="G598" s="314">
        <v>856.700012</v>
      </c>
    </row>
    <row r="599" spans="4:7" ht="15">
      <c r="D599" s="307" t="str">
        <f t="shared" si="9"/>
        <v>3885 - MOŠE</v>
      </c>
      <c r="E599" s="312">
        <v>3885</v>
      </c>
      <c r="F599" s="313" t="s">
        <v>1792</v>
      </c>
      <c r="G599" s="314">
        <v>1402.699951</v>
      </c>
    </row>
    <row r="600" spans="4:7" ht="15">
      <c r="D600" s="307" t="str">
        <f t="shared" si="9"/>
        <v>3889 - PODREČA</v>
      </c>
      <c r="E600" s="312">
        <v>3889</v>
      </c>
      <c r="F600" s="313" t="s">
        <v>1793</v>
      </c>
      <c r="G600" s="314">
        <v>673.400024</v>
      </c>
    </row>
    <row r="601" spans="4:7" ht="15">
      <c r="D601" s="307" t="str">
        <f t="shared" si="9"/>
        <v>3890 - SPODNJA BESNICA-PEŠNICA</v>
      </c>
      <c r="E601" s="312">
        <v>3890</v>
      </c>
      <c r="F601" s="313" t="s">
        <v>1794</v>
      </c>
      <c r="G601" s="314">
        <v>894.400024</v>
      </c>
    </row>
    <row r="602" spans="4:7" ht="15">
      <c r="D602" s="307" t="str">
        <f t="shared" si="9"/>
        <v>3893 - INDUSTRIJSKA CONA LAZE</v>
      </c>
      <c r="E602" s="312">
        <v>3893</v>
      </c>
      <c r="F602" s="313" t="s">
        <v>1795</v>
      </c>
      <c r="G602" s="314">
        <v>145.600006</v>
      </c>
    </row>
    <row r="603" spans="4:7" ht="15">
      <c r="D603" s="307" t="str">
        <f t="shared" si="9"/>
        <v>3903 - POLICA</v>
      </c>
      <c r="E603" s="312">
        <v>3903</v>
      </c>
      <c r="F603" s="313" t="s">
        <v>1796</v>
      </c>
      <c r="G603" s="314">
        <v>54.599998</v>
      </c>
    </row>
    <row r="604" spans="4:7" ht="15">
      <c r="D604" s="307" t="str">
        <f t="shared" si="9"/>
        <v>3905 - SUHA PRI PREDOSLJAH</v>
      </c>
      <c r="E604" s="312">
        <v>3905</v>
      </c>
      <c r="F604" s="313" t="s">
        <v>1797</v>
      </c>
      <c r="G604" s="314">
        <v>304.200012</v>
      </c>
    </row>
    <row r="605" spans="4:7" ht="15">
      <c r="D605" s="307" t="str">
        <f t="shared" si="9"/>
        <v>3907 - SRAKOVLJE</v>
      </c>
      <c r="E605" s="312">
        <v>3907</v>
      </c>
      <c r="F605" s="313" t="s">
        <v>1798</v>
      </c>
      <c r="G605" s="314">
        <v>88.400002</v>
      </c>
    </row>
    <row r="606" spans="4:7" ht="15">
      <c r="D606" s="307" t="str">
        <f t="shared" si="9"/>
        <v>3908 - RUPA</v>
      </c>
      <c r="E606" s="312">
        <v>3908</v>
      </c>
      <c r="F606" s="313" t="s">
        <v>1799</v>
      </c>
      <c r="G606" s="314">
        <v>302.899994</v>
      </c>
    </row>
    <row r="607" spans="4:7" ht="15">
      <c r="D607" s="307" t="str">
        <f t="shared" si="9"/>
        <v>3909 - ILOVKA</v>
      </c>
      <c r="E607" s="312">
        <v>3909</v>
      </c>
      <c r="F607" s="313" t="s">
        <v>1800</v>
      </c>
      <c r="G607" s="314">
        <v>81.900002</v>
      </c>
    </row>
    <row r="608" spans="4:7" ht="15">
      <c r="D608" s="307" t="str">
        <f t="shared" si="9"/>
        <v>3910 - BOBOVEK</v>
      </c>
      <c r="E608" s="312">
        <v>3910</v>
      </c>
      <c r="F608" s="313" t="s">
        <v>1801</v>
      </c>
      <c r="G608" s="314">
        <v>191.100006</v>
      </c>
    </row>
    <row r="609" spans="4:7" ht="15">
      <c r="D609" s="307" t="str">
        <f t="shared" si="9"/>
        <v>3913 - SREDNJA VAS - GORIČE</v>
      </c>
      <c r="E609" s="312">
        <v>3913</v>
      </c>
      <c r="F609" s="313" t="s">
        <v>1802</v>
      </c>
      <c r="G609" s="314">
        <v>547.299988</v>
      </c>
    </row>
    <row r="610" spans="4:7" ht="15">
      <c r="D610" s="307" t="str">
        <f t="shared" si="9"/>
        <v>3915 - TENETIŠE</v>
      </c>
      <c r="E610" s="312">
        <v>3915</v>
      </c>
      <c r="F610" s="313" t="s">
        <v>1803</v>
      </c>
      <c r="G610" s="314">
        <v>501.799988</v>
      </c>
    </row>
    <row r="611" spans="4:7" ht="15">
      <c r="D611" s="307" t="str">
        <f t="shared" si="9"/>
        <v>3922 - PANGRŠICA</v>
      </c>
      <c r="E611" s="312">
        <v>3922</v>
      </c>
      <c r="F611" s="313" t="s">
        <v>1804</v>
      </c>
      <c r="G611" s="314">
        <v>98.800003</v>
      </c>
    </row>
    <row r="612" spans="4:7" ht="15">
      <c r="D612" s="307" t="str">
        <f t="shared" si="9"/>
        <v>3923 - TRSTENIK</v>
      </c>
      <c r="E612" s="312">
        <v>3923</v>
      </c>
      <c r="F612" s="313" t="s">
        <v>1805</v>
      </c>
      <c r="G612" s="314">
        <v>375.700012</v>
      </c>
    </row>
    <row r="613" spans="4:7" ht="15">
      <c r="D613" s="307" t="str">
        <f t="shared" si="9"/>
        <v>3924 - ČADOVLJE</v>
      </c>
      <c r="E613" s="312">
        <v>3924</v>
      </c>
      <c r="F613" s="313" t="s">
        <v>1806</v>
      </c>
      <c r="G613" s="314">
        <v>126.099998</v>
      </c>
    </row>
    <row r="614" spans="4:7" ht="15">
      <c r="D614" s="307" t="str">
        <f t="shared" si="9"/>
        <v>3925 - BABNI VRT</v>
      </c>
      <c r="E614" s="312">
        <v>3925</v>
      </c>
      <c r="F614" s="313" t="s">
        <v>1807</v>
      </c>
      <c r="G614" s="314">
        <v>63.700001</v>
      </c>
    </row>
    <row r="615" spans="4:7" ht="15">
      <c r="D615" s="307" t="str">
        <f t="shared" si="9"/>
        <v>3927 - ZALOG</v>
      </c>
      <c r="E615" s="312">
        <v>3927</v>
      </c>
      <c r="F615" s="313" t="s">
        <v>1808</v>
      </c>
      <c r="G615" s="314">
        <v>87.099998</v>
      </c>
    </row>
    <row r="616" spans="4:7" ht="15">
      <c r="D616" s="307" t="str">
        <f t="shared" si="9"/>
        <v>3930 - GOLNIK</v>
      </c>
      <c r="E616" s="312">
        <v>3930</v>
      </c>
      <c r="F616" s="313" t="s">
        <v>1809</v>
      </c>
      <c r="G616" s="314">
        <v>1120.599976</v>
      </c>
    </row>
    <row r="617" spans="4:7" ht="15">
      <c r="D617" s="307" t="str">
        <f t="shared" si="9"/>
        <v>3932 - GOLNIK</v>
      </c>
      <c r="E617" s="312">
        <v>3932</v>
      </c>
      <c r="F617" s="313" t="s">
        <v>1809</v>
      </c>
      <c r="G617" s="314">
        <v>244.399994</v>
      </c>
    </row>
    <row r="618" spans="4:7" ht="15">
      <c r="D618" s="307" t="str">
        <f t="shared" si="9"/>
        <v>3935 - PŠENIČNA POLICA</v>
      </c>
      <c r="E618" s="312">
        <v>3935</v>
      </c>
      <c r="F618" s="313" t="s">
        <v>1810</v>
      </c>
      <c r="G618" s="314">
        <v>124.800003</v>
      </c>
    </row>
    <row r="619" spans="4:7" ht="15">
      <c r="D619" s="307" t="str">
        <f t="shared" si="9"/>
        <v>3937 - ŽERJAVKA</v>
      </c>
      <c r="E619" s="312">
        <v>3937</v>
      </c>
      <c r="F619" s="313" t="s">
        <v>1811</v>
      </c>
      <c r="G619" s="314">
        <v>76.699997</v>
      </c>
    </row>
    <row r="620" spans="4:7" ht="15">
      <c r="D620" s="307" t="str">
        <f t="shared" si="9"/>
        <v>3938 - VOGLJE</v>
      </c>
      <c r="E620" s="312">
        <v>3938</v>
      </c>
      <c r="F620" s="313" t="s">
        <v>1812</v>
      </c>
      <c r="G620" s="314">
        <v>860.599976</v>
      </c>
    </row>
    <row r="621" spans="4:7" ht="15">
      <c r="D621" s="307" t="str">
        <f t="shared" si="9"/>
        <v>3939 - TRBOJE</v>
      </c>
      <c r="E621" s="312">
        <v>3939</v>
      </c>
      <c r="F621" s="313" t="s">
        <v>1813</v>
      </c>
      <c r="G621" s="314">
        <v>776.099976</v>
      </c>
    </row>
    <row r="622" spans="4:7" ht="15">
      <c r="D622" s="307" t="str">
        <f t="shared" si="9"/>
        <v>3940 - VOKLO</v>
      </c>
      <c r="E622" s="312">
        <v>3940</v>
      </c>
      <c r="F622" s="313" t="s">
        <v>1814</v>
      </c>
      <c r="G622" s="314">
        <v>643.5</v>
      </c>
    </row>
    <row r="623" spans="4:7" ht="15">
      <c r="D623" s="307" t="str">
        <f t="shared" si="9"/>
        <v>3943 - CERKLJE</v>
      </c>
      <c r="E623" s="312">
        <v>3943</v>
      </c>
      <c r="F623" s="313" t="s">
        <v>1815</v>
      </c>
      <c r="G623" s="314">
        <v>2845.699951</v>
      </c>
    </row>
    <row r="624" spans="4:7" ht="15">
      <c r="D624" s="307" t="str">
        <f t="shared" si="9"/>
        <v>3944 - ŠENČUR</v>
      </c>
      <c r="E624" s="312">
        <v>3944</v>
      </c>
      <c r="F624" s="313" t="s">
        <v>1816</v>
      </c>
      <c r="G624" s="314">
        <v>4456.399902</v>
      </c>
    </row>
    <row r="625" spans="4:7" ht="15">
      <c r="D625" s="307" t="str">
        <f t="shared" si="9"/>
        <v>3946 - SP.BRNIK - VOPOVLJE</v>
      </c>
      <c r="E625" s="312">
        <v>3946</v>
      </c>
      <c r="F625" s="313" t="s">
        <v>1817</v>
      </c>
      <c r="G625" s="314">
        <v>668.200012</v>
      </c>
    </row>
    <row r="626" spans="4:7" ht="15">
      <c r="D626" s="307" t="str">
        <f t="shared" si="9"/>
        <v>3949 - PRAPROTNA POLICA</v>
      </c>
      <c r="E626" s="312">
        <v>3949</v>
      </c>
      <c r="F626" s="313" t="s">
        <v>1818</v>
      </c>
      <c r="G626" s="314">
        <v>262.600006</v>
      </c>
    </row>
    <row r="627" spans="4:7" ht="15">
      <c r="D627" s="307" t="str">
        <f t="shared" si="9"/>
        <v>3950 - VAŠCA</v>
      </c>
      <c r="E627" s="312">
        <v>3950</v>
      </c>
      <c r="F627" s="313" t="s">
        <v>1819</v>
      </c>
      <c r="G627" s="314">
        <v>89.699997</v>
      </c>
    </row>
    <row r="628" spans="4:7" ht="15">
      <c r="D628" s="307" t="str">
        <f t="shared" si="9"/>
        <v>3951 - ZGORNJI BRNIK</v>
      </c>
      <c r="E628" s="312">
        <v>3951</v>
      </c>
      <c r="F628" s="313" t="s">
        <v>1820</v>
      </c>
      <c r="G628" s="314">
        <v>900.900024</v>
      </c>
    </row>
    <row r="629" spans="4:7" ht="15">
      <c r="D629" s="307" t="str">
        <f t="shared" si="9"/>
        <v>3952 - VISOKO</v>
      </c>
      <c r="E629" s="312">
        <v>3952</v>
      </c>
      <c r="F629" s="313" t="s">
        <v>1821</v>
      </c>
      <c r="G629" s="314">
        <v>1565.199951</v>
      </c>
    </row>
    <row r="630" spans="4:7" ht="15">
      <c r="D630" s="307" t="str">
        <f t="shared" si="9"/>
        <v>3953 - HOTEMAŽE</v>
      </c>
      <c r="E630" s="312">
        <v>3953</v>
      </c>
      <c r="F630" s="313" t="s">
        <v>1822</v>
      </c>
      <c r="G630" s="314">
        <v>625.299988</v>
      </c>
    </row>
    <row r="631" spans="4:7" ht="15">
      <c r="D631" s="307" t="str">
        <f t="shared" si="9"/>
        <v>3954 - LUŽE</v>
      </c>
      <c r="E631" s="312">
        <v>3954</v>
      </c>
      <c r="F631" s="313" t="s">
        <v>1823</v>
      </c>
      <c r="G631" s="314">
        <v>396.5</v>
      </c>
    </row>
    <row r="632" spans="4:7" ht="15">
      <c r="D632" s="307" t="str">
        <f t="shared" si="9"/>
        <v>3956 - OLŠEVEK</v>
      </c>
      <c r="E632" s="312">
        <v>3956</v>
      </c>
      <c r="F632" s="313" t="s">
        <v>1824</v>
      </c>
      <c r="G632" s="314">
        <v>431.600006</v>
      </c>
    </row>
    <row r="633" spans="4:7" ht="15">
      <c r="D633" s="307" t="str">
        <f t="shared" si="9"/>
        <v>3959 - VELESOVO</v>
      </c>
      <c r="E633" s="312">
        <v>3959</v>
      </c>
      <c r="F633" s="313" t="s">
        <v>1825</v>
      </c>
      <c r="G633" s="314">
        <v>495.299988</v>
      </c>
    </row>
    <row r="634" spans="4:7" ht="15">
      <c r="D634" s="307" t="str">
        <f t="shared" si="9"/>
        <v>3960 - TRATA PRI VELESOVEM</v>
      </c>
      <c r="E634" s="312">
        <v>3960</v>
      </c>
      <c r="F634" s="313" t="s">
        <v>1826</v>
      </c>
      <c r="G634" s="314">
        <v>153.399994</v>
      </c>
    </row>
    <row r="635" spans="4:7" ht="15">
      <c r="D635" s="307" t="str">
        <f t="shared" si="9"/>
        <v>3961 - ČEŠNJEVEK</v>
      </c>
      <c r="E635" s="312">
        <v>3961</v>
      </c>
      <c r="F635" s="313" t="s">
        <v>1827</v>
      </c>
      <c r="G635" s="314">
        <v>289.899994</v>
      </c>
    </row>
    <row r="636" spans="4:7" ht="15">
      <c r="D636" s="307" t="str">
        <f t="shared" si="9"/>
        <v>3962 - ČEŠNJEVEK</v>
      </c>
      <c r="E636" s="312">
        <v>3962</v>
      </c>
      <c r="F636" s="313" t="s">
        <v>1827</v>
      </c>
      <c r="G636" s="314">
        <v>184.600006</v>
      </c>
    </row>
    <row r="637" spans="4:7" ht="15">
      <c r="D637" s="307" t="str">
        <f t="shared" si="9"/>
        <v>3965 - ŠTEFANJA GORA</v>
      </c>
      <c r="E637" s="312">
        <v>3965</v>
      </c>
      <c r="F637" s="313" t="s">
        <v>1828</v>
      </c>
      <c r="G637" s="314">
        <v>84.5</v>
      </c>
    </row>
    <row r="638" spans="4:7" ht="15">
      <c r="D638" s="307" t="str">
        <f t="shared" si="9"/>
        <v>3966 - LAHOVČE</v>
      </c>
      <c r="E638" s="312">
        <v>3966</v>
      </c>
      <c r="F638" s="313" t="s">
        <v>1829</v>
      </c>
      <c r="G638" s="314">
        <v>536.900024</v>
      </c>
    </row>
    <row r="639" spans="4:7" ht="15">
      <c r="D639" s="307" t="str">
        <f t="shared" si="9"/>
        <v>3968 - CERKLJANSKA DOBRAVA</v>
      </c>
      <c r="E639" s="312">
        <v>3968</v>
      </c>
      <c r="F639" s="313" t="s">
        <v>1830</v>
      </c>
      <c r="G639" s="314">
        <v>110.5</v>
      </c>
    </row>
    <row r="640" spans="4:7" ht="15">
      <c r="D640" s="307" t="str">
        <f t="shared" si="9"/>
        <v>3969 - POŽENIK</v>
      </c>
      <c r="E640" s="312">
        <v>3969</v>
      </c>
      <c r="F640" s="313" t="s">
        <v>1831</v>
      </c>
      <c r="G640" s="314">
        <v>270.399994</v>
      </c>
    </row>
    <row r="641" spans="4:7" ht="15">
      <c r="D641" s="307" t="str">
        <f t="shared" si="9"/>
        <v>3970 - ŠMARTNO</v>
      </c>
      <c r="E641" s="312">
        <v>3970</v>
      </c>
      <c r="F641" s="313" t="s">
        <v>1586</v>
      </c>
      <c r="G641" s="314">
        <v>166.399994</v>
      </c>
    </row>
    <row r="642" spans="4:7" ht="15">
      <c r="D642" s="307" t="str">
        <f t="shared" si="9"/>
        <v>3973 - ZALOG PRI CERKLJAH</v>
      </c>
      <c r="E642" s="312">
        <v>3973</v>
      </c>
      <c r="F642" s="313" t="s">
        <v>1832</v>
      </c>
      <c r="G642" s="314">
        <v>435.5</v>
      </c>
    </row>
    <row r="643" spans="4:7" ht="15">
      <c r="D643" s="307" t="str">
        <f t="shared" si="9"/>
        <v>3974 - ZALOG PRI CERKLJAH</v>
      </c>
      <c r="E643" s="312">
        <v>3974</v>
      </c>
      <c r="F643" s="313" t="s">
        <v>1832</v>
      </c>
      <c r="G643" s="314">
        <v>85.800003</v>
      </c>
    </row>
    <row r="644" spans="4:7" ht="15">
      <c r="D644" s="307" t="str">
        <f aca="true" t="shared" si="10" ref="D644:D707">E644&amp;" - "&amp;F644</f>
        <v>3977 - ŠENTURŠKA GORA</v>
      </c>
      <c r="E644" s="312">
        <v>3977</v>
      </c>
      <c r="F644" s="313" t="s">
        <v>1833</v>
      </c>
      <c r="G644" s="314">
        <v>91</v>
      </c>
    </row>
    <row r="645" spans="4:7" ht="15">
      <c r="D645" s="307" t="str">
        <f t="shared" si="10"/>
        <v>3981 - PŠATA</v>
      </c>
      <c r="E645" s="312">
        <v>3981</v>
      </c>
      <c r="F645" s="313" t="s">
        <v>1834</v>
      </c>
      <c r="G645" s="314">
        <v>141.699997</v>
      </c>
    </row>
    <row r="646" spans="4:7" ht="15">
      <c r="D646" s="307" t="str">
        <f t="shared" si="10"/>
        <v>3994 - ZGORNJE JEZERSKO</v>
      </c>
      <c r="E646" s="312">
        <v>3994</v>
      </c>
      <c r="F646" s="313" t="s">
        <v>1835</v>
      </c>
      <c r="G646" s="314">
        <v>490.100006</v>
      </c>
    </row>
    <row r="647" spans="4:7" ht="15">
      <c r="D647" s="307" t="str">
        <f t="shared" si="10"/>
        <v>3995 - ZGORNJA BELA</v>
      </c>
      <c r="E647" s="312">
        <v>3995</v>
      </c>
      <c r="F647" s="313" t="s">
        <v>1836</v>
      </c>
      <c r="G647" s="314">
        <v>794.299988</v>
      </c>
    </row>
    <row r="648" spans="4:7" ht="15">
      <c r="D648" s="307" t="str">
        <f t="shared" si="10"/>
        <v>3996 - BAŠELJ</v>
      </c>
      <c r="E648" s="312">
        <v>3996</v>
      </c>
      <c r="F648" s="313" t="s">
        <v>1837</v>
      </c>
      <c r="G648" s="314">
        <v>483.600006</v>
      </c>
    </row>
    <row r="649" spans="4:7" ht="15">
      <c r="D649" s="307" t="str">
        <f t="shared" si="10"/>
        <v>3998 - SPODNJA BELA</v>
      </c>
      <c r="E649" s="312">
        <v>3998</v>
      </c>
      <c r="F649" s="313" t="s">
        <v>1838</v>
      </c>
      <c r="G649" s="314">
        <v>120.900002</v>
      </c>
    </row>
    <row r="650" spans="4:7" ht="15">
      <c r="D650" s="307" t="str">
        <f t="shared" si="10"/>
        <v>4001 - POTOČE</v>
      </c>
      <c r="E650" s="312">
        <v>4001</v>
      </c>
      <c r="F650" s="313" t="s">
        <v>1365</v>
      </c>
      <c r="G650" s="314">
        <v>150.800003</v>
      </c>
    </row>
    <row r="651" spans="4:7" ht="15">
      <c r="D651" s="307" t="str">
        <f t="shared" si="10"/>
        <v>4004 - BREG OB KOKRI</v>
      </c>
      <c r="E651" s="312">
        <v>4004</v>
      </c>
      <c r="F651" s="313" t="s">
        <v>1839</v>
      </c>
      <c r="G651" s="314">
        <v>153.399994</v>
      </c>
    </row>
    <row r="652" spans="4:7" ht="15">
      <c r="D652" s="307" t="str">
        <f t="shared" si="10"/>
        <v>4005 - NOVA VAS</v>
      </c>
      <c r="E652" s="312">
        <v>4005</v>
      </c>
      <c r="F652" s="313" t="s">
        <v>1096</v>
      </c>
      <c r="G652" s="314">
        <v>339.299988</v>
      </c>
    </row>
    <row r="653" spans="4:7" ht="15">
      <c r="D653" s="307" t="str">
        <f t="shared" si="10"/>
        <v>4006 - TUPALIČE</v>
      </c>
      <c r="E653" s="312">
        <v>4006</v>
      </c>
      <c r="F653" s="313" t="s">
        <v>1840</v>
      </c>
      <c r="G653" s="314">
        <v>1661.400024</v>
      </c>
    </row>
    <row r="654" spans="4:7" ht="15">
      <c r="D654" s="307" t="str">
        <f t="shared" si="10"/>
        <v>4025 - ZGORNJE JEZERSKO</v>
      </c>
      <c r="E654" s="312">
        <v>4025</v>
      </c>
      <c r="F654" s="313" t="s">
        <v>1835</v>
      </c>
      <c r="G654" s="314">
        <v>53.299999</v>
      </c>
    </row>
    <row r="655" spans="4:7" ht="15">
      <c r="D655" s="307" t="str">
        <f t="shared" si="10"/>
        <v>4027 - KOKRA</v>
      </c>
      <c r="E655" s="312">
        <v>4027</v>
      </c>
      <c r="F655" s="313" t="s">
        <v>1841</v>
      </c>
      <c r="G655" s="314">
        <v>62.400002</v>
      </c>
    </row>
    <row r="656" spans="4:7" ht="15">
      <c r="D656" s="307" t="str">
        <f t="shared" si="10"/>
        <v>4046 - SKARUČNA</v>
      </c>
      <c r="E656" s="312">
        <v>4046</v>
      </c>
      <c r="F656" s="313" t="s">
        <v>1842</v>
      </c>
      <c r="G656" s="314">
        <v>543.400024</v>
      </c>
    </row>
    <row r="657" spans="4:7" ht="15">
      <c r="D657" s="307" t="str">
        <f t="shared" si="10"/>
        <v>4051 - LOKA PRI MENGŠU</v>
      </c>
      <c r="E657" s="312">
        <v>4051</v>
      </c>
      <c r="F657" s="313" t="s">
        <v>1843</v>
      </c>
      <c r="G657" s="314">
        <v>81.900002</v>
      </c>
    </row>
    <row r="658" spans="4:7" ht="15">
      <c r="D658" s="307" t="str">
        <f t="shared" si="10"/>
        <v>4052 - VODICE</v>
      </c>
      <c r="E658" s="312">
        <v>4052</v>
      </c>
      <c r="F658" s="313" t="s">
        <v>896</v>
      </c>
      <c r="G658" s="314">
        <v>1978.599976</v>
      </c>
    </row>
    <row r="659" spans="4:7" ht="15">
      <c r="D659" s="307" t="str">
        <f t="shared" si="10"/>
        <v>4056 - POLJE PRI VODICAH</v>
      </c>
      <c r="E659" s="312">
        <v>4056</v>
      </c>
      <c r="F659" s="313" t="s">
        <v>1844</v>
      </c>
      <c r="G659" s="314">
        <v>286</v>
      </c>
    </row>
    <row r="660" spans="4:7" ht="15">
      <c r="D660" s="307" t="str">
        <f t="shared" si="10"/>
        <v>4057 - DORNICE</v>
      </c>
      <c r="E660" s="312">
        <v>4057</v>
      </c>
      <c r="F660" s="313" t="s">
        <v>1845</v>
      </c>
      <c r="G660" s="314">
        <v>63.700001</v>
      </c>
    </row>
    <row r="661" spans="4:7" ht="15">
      <c r="D661" s="307" t="str">
        <f t="shared" si="10"/>
        <v>4058 - ZAPOGE</v>
      </c>
      <c r="E661" s="312">
        <v>4058</v>
      </c>
      <c r="F661" s="313" t="s">
        <v>1846</v>
      </c>
      <c r="G661" s="314">
        <v>305.5</v>
      </c>
    </row>
    <row r="662" spans="4:7" ht="15">
      <c r="D662" s="307" t="str">
        <f t="shared" si="10"/>
        <v>4059 - REPNJE</v>
      </c>
      <c r="E662" s="312">
        <v>4059</v>
      </c>
      <c r="F662" s="313" t="s">
        <v>1847</v>
      </c>
      <c r="G662" s="314">
        <v>488.799988</v>
      </c>
    </row>
    <row r="663" spans="4:7" ht="15">
      <c r="D663" s="307" t="str">
        <f t="shared" si="10"/>
        <v>4060 - REPNJE</v>
      </c>
      <c r="E663" s="312">
        <v>4060</v>
      </c>
      <c r="F663" s="313" t="s">
        <v>1847</v>
      </c>
      <c r="G663" s="314">
        <v>59.799999</v>
      </c>
    </row>
    <row r="664" spans="4:7" ht="15">
      <c r="D664" s="307" t="str">
        <f t="shared" si="10"/>
        <v>4063 - VESCA</v>
      </c>
      <c r="E664" s="312">
        <v>4063</v>
      </c>
      <c r="F664" s="313" t="s">
        <v>1848</v>
      </c>
      <c r="G664" s="314">
        <v>58.5</v>
      </c>
    </row>
    <row r="665" spans="4:7" ht="15">
      <c r="D665" s="307" t="str">
        <f t="shared" si="10"/>
        <v>4066 - SELO PRI VODICAH</v>
      </c>
      <c r="E665" s="312">
        <v>4066</v>
      </c>
      <c r="F665" s="313" t="s">
        <v>1849</v>
      </c>
      <c r="G665" s="314">
        <v>263.899994</v>
      </c>
    </row>
    <row r="666" spans="4:7" ht="15">
      <c r="D666" s="307" t="str">
        <f t="shared" si="10"/>
        <v>4068 - BUKOVICA PRI VODICAH</v>
      </c>
      <c r="E666" s="312">
        <v>4068</v>
      </c>
      <c r="F666" s="313" t="s">
        <v>1850</v>
      </c>
      <c r="G666" s="314">
        <v>1145.300049</v>
      </c>
    </row>
    <row r="667" spans="4:7" ht="15">
      <c r="D667" s="307" t="str">
        <f t="shared" si="10"/>
        <v>4074 - TOPOLE</v>
      </c>
      <c r="E667" s="312">
        <v>4074</v>
      </c>
      <c r="F667" s="313" t="s">
        <v>1851</v>
      </c>
      <c r="G667" s="314">
        <v>273</v>
      </c>
    </row>
    <row r="668" spans="4:7" ht="15">
      <c r="D668" s="307" t="str">
        <f t="shared" si="10"/>
        <v>4079 - KOMENDA</v>
      </c>
      <c r="E668" s="312">
        <v>4079</v>
      </c>
      <c r="F668" s="313" t="s">
        <v>1166</v>
      </c>
      <c r="G668" s="314">
        <v>5020.600098</v>
      </c>
    </row>
    <row r="669" spans="4:7" ht="15">
      <c r="D669" s="307" t="str">
        <f t="shared" si="10"/>
        <v>4080 - NASOVČE</v>
      </c>
      <c r="E669" s="312">
        <v>4080</v>
      </c>
      <c r="F669" s="313" t="s">
        <v>1852</v>
      </c>
      <c r="G669" s="314">
        <v>283.399994</v>
      </c>
    </row>
    <row r="670" spans="4:7" ht="15">
      <c r="D670" s="307" t="str">
        <f t="shared" si="10"/>
        <v>4081 - BREG PRI KOMENDI</v>
      </c>
      <c r="E670" s="312">
        <v>4081</v>
      </c>
      <c r="F670" s="313" t="s">
        <v>1853</v>
      </c>
      <c r="G670" s="314">
        <v>188.5</v>
      </c>
    </row>
    <row r="671" spans="4:7" ht="15">
      <c r="D671" s="307" t="str">
        <f t="shared" si="10"/>
        <v>4083 - KLANEC</v>
      </c>
      <c r="E671" s="312">
        <v>4083</v>
      </c>
      <c r="F671" s="313" t="s">
        <v>1854</v>
      </c>
      <c r="G671" s="314">
        <v>276.899994</v>
      </c>
    </row>
    <row r="672" spans="4:7" ht="15">
      <c r="D672" s="307" t="str">
        <f t="shared" si="10"/>
        <v>4084 - KRIŽ</v>
      </c>
      <c r="E672" s="312">
        <v>4084</v>
      </c>
      <c r="F672" s="313" t="s">
        <v>1855</v>
      </c>
      <c r="G672" s="314">
        <v>629.200012</v>
      </c>
    </row>
    <row r="673" spans="4:7" ht="15">
      <c r="D673" s="307" t="str">
        <f t="shared" si="10"/>
        <v>4086 - KRTINA</v>
      </c>
      <c r="E673" s="312">
        <v>4086</v>
      </c>
      <c r="F673" s="313" t="s">
        <v>1856</v>
      </c>
      <c r="G673" s="314">
        <v>131.300003</v>
      </c>
    </row>
    <row r="674" spans="4:7" ht="15">
      <c r="D674" s="307" t="str">
        <f t="shared" si="10"/>
        <v>4092 - ZALOG POD SV. TROJICO</v>
      </c>
      <c r="E674" s="312">
        <v>4092</v>
      </c>
      <c r="F674" s="313" t="s">
        <v>1857</v>
      </c>
      <c r="G674" s="314">
        <v>81.900002</v>
      </c>
    </row>
    <row r="675" spans="4:7" ht="15">
      <c r="D675" s="307" t="str">
        <f t="shared" si="10"/>
        <v>4093 - ŽELODNIK</v>
      </c>
      <c r="E675" s="312">
        <v>4093</v>
      </c>
      <c r="F675" s="313" t="s">
        <v>1858</v>
      </c>
      <c r="G675" s="314">
        <v>2007.199951</v>
      </c>
    </row>
    <row r="676" spans="4:7" ht="15">
      <c r="D676" s="307" t="str">
        <f t="shared" si="10"/>
        <v>4094 - LJUBLJANA</v>
      </c>
      <c r="E676" s="312">
        <v>4094</v>
      </c>
      <c r="F676" s="313" t="s">
        <v>933</v>
      </c>
      <c r="G676" s="314">
        <v>1010.099976</v>
      </c>
    </row>
    <row r="677" spans="4:7" ht="15">
      <c r="D677" s="307" t="str">
        <f t="shared" si="10"/>
        <v>4098 - GORIČICA PRI IHANU</v>
      </c>
      <c r="E677" s="312">
        <v>4098</v>
      </c>
      <c r="F677" s="313" t="s">
        <v>1859</v>
      </c>
      <c r="G677" s="314">
        <v>71.5</v>
      </c>
    </row>
    <row r="678" spans="4:7" ht="15">
      <c r="D678" s="307" t="str">
        <f t="shared" si="10"/>
        <v>4099 - ŠENTPAVEL PRI DOMŽALAH</v>
      </c>
      <c r="E678" s="312">
        <v>4099</v>
      </c>
      <c r="F678" s="313" t="s">
        <v>1860</v>
      </c>
      <c r="G678" s="314">
        <v>104</v>
      </c>
    </row>
    <row r="679" spans="4:7" ht="15">
      <c r="D679" s="307" t="str">
        <f t="shared" si="10"/>
        <v>4101 - PŠATA</v>
      </c>
      <c r="E679" s="312">
        <v>4101</v>
      </c>
      <c r="F679" s="313" t="s">
        <v>1834</v>
      </c>
      <c r="G679" s="314">
        <v>739.700012</v>
      </c>
    </row>
    <row r="680" spans="4:7" ht="15">
      <c r="D680" s="307" t="str">
        <f t="shared" si="10"/>
        <v>4104 - MALA LOKA</v>
      </c>
      <c r="E680" s="312">
        <v>4104</v>
      </c>
      <c r="F680" s="313" t="s">
        <v>1861</v>
      </c>
      <c r="G680" s="314">
        <v>240.5</v>
      </c>
    </row>
    <row r="681" spans="4:7" ht="15">
      <c r="D681" s="307" t="str">
        <f t="shared" si="10"/>
        <v>4110 - GORJUŠA</v>
      </c>
      <c r="E681" s="312">
        <v>4110</v>
      </c>
      <c r="F681" s="313" t="s">
        <v>1862</v>
      </c>
      <c r="G681" s="314">
        <v>115.699997</v>
      </c>
    </row>
    <row r="682" spans="4:7" ht="15">
      <c r="D682" s="307" t="str">
        <f t="shared" si="10"/>
        <v>4115 - DOMŽALE</v>
      </c>
      <c r="E682" s="312">
        <v>4115</v>
      </c>
      <c r="F682" s="313" t="s">
        <v>806</v>
      </c>
      <c r="G682" s="314">
        <v>27076.400391</v>
      </c>
    </row>
    <row r="683" spans="4:7" ht="15">
      <c r="D683" s="307" t="str">
        <f t="shared" si="10"/>
        <v>4119 - KRTINA</v>
      </c>
      <c r="E683" s="312">
        <v>4119</v>
      </c>
      <c r="F683" s="313" t="s">
        <v>1856</v>
      </c>
      <c r="G683" s="314">
        <v>791.700012</v>
      </c>
    </row>
    <row r="684" spans="4:7" ht="15">
      <c r="D684" s="307" t="str">
        <f t="shared" si="10"/>
        <v>4123 - ROVA</v>
      </c>
      <c r="E684" s="312">
        <v>4123</v>
      </c>
      <c r="F684" s="313" t="s">
        <v>1863</v>
      </c>
      <c r="G684" s="314">
        <v>534.299988</v>
      </c>
    </row>
    <row r="685" spans="4:7" ht="15">
      <c r="D685" s="307" t="str">
        <f t="shared" si="10"/>
        <v>4129 - TURNŠE</v>
      </c>
      <c r="E685" s="312">
        <v>4129</v>
      </c>
      <c r="F685" s="313" t="s">
        <v>1864</v>
      </c>
      <c r="G685" s="314">
        <v>284.700012</v>
      </c>
    </row>
    <row r="686" spans="4:7" ht="15">
      <c r="D686" s="307" t="str">
        <f t="shared" si="10"/>
        <v>4130 - ČEŠENIK</v>
      </c>
      <c r="E686" s="312">
        <v>4130</v>
      </c>
      <c r="F686" s="313" t="s">
        <v>1865</v>
      </c>
      <c r="G686" s="314">
        <v>182</v>
      </c>
    </row>
    <row r="687" spans="4:7" ht="15">
      <c r="D687" s="307" t="str">
        <f t="shared" si="10"/>
        <v>4131 - ŽIČE</v>
      </c>
      <c r="E687" s="312">
        <v>4131</v>
      </c>
      <c r="F687" s="313" t="s">
        <v>1866</v>
      </c>
      <c r="G687" s="314">
        <v>78</v>
      </c>
    </row>
    <row r="688" spans="4:7" ht="15">
      <c r="D688" s="307" t="str">
        <f t="shared" si="10"/>
        <v>4133 - DOLENJE</v>
      </c>
      <c r="E688" s="312">
        <v>4133</v>
      </c>
      <c r="F688" s="313" t="s">
        <v>1499</v>
      </c>
      <c r="G688" s="314">
        <v>54.599998</v>
      </c>
    </row>
    <row r="689" spans="4:7" ht="15">
      <c r="D689" s="307" t="str">
        <f t="shared" si="10"/>
        <v>4139 - PODGORA PRI DOLSKEM</v>
      </c>
      <c r="E689" s="312">
        <v>4139</v>
      </c>
      <c r="F689" s="313" t="s">
        <v>1867</v>
      </c>
      <c r="G689" s="314">
        <v>260</v>
      </c>
    </row>
    <row r="690" spans="4:7" ht="15">
      <c r="D690" s="307" t="str">
        <f t="shared" si="10"/>
        <v>4140 - VINJE</v>
      </c>
      <c r="E690" s="312">
        <v>4140</v>
      </c>
      <c r="F690" s="313" t="s">
        <v>1868</v>
      </c>
      <c r="G690" s="314">
        <v>620.099976</v>
      </c>
    </row>
    <row r="691" spans="4:7" ht="15">
      <c r="D691" s="307" t="str">
        <f t="shared" si="10"/>
        <v>4142 - DOLSKO</v>
      </c>
      <c r="E691" s="312">
        <v>4142</v>
      </c>
      <c r="F691" s="313" t="s">
        <v>1869</v>
      </c>
      <c r="G691" s="314">
        <v>741</v>
      </c>
    </row>
    <row r="692" spans="4:7" ht="15">
      <c r="D692" s="307" t="str">
        <f t="shared" si="10"/>
        <v>4144 - KAMNICA</v>
      </c>
      <c r="E692" s="312">
        <v>4144</v>
      </c>
      <c r="F692" s="313" t="s">
        <v>1870</v>
      </c>
      <c r="G692" s="314">
        <v>84.5</v>
      </c>
    </row>
    <row r="693" spans="4:7" ht="15">
      <c r="D693" s="307" t="str">
        <f t="shared" si="10"/>
        <v>4151 - LAZE PRI DOLSKEM</v>
      </c>
      <c r="E693" s="312">
        <v>4151</v>
      </c>
      <c r="F693" s="313" t="s">
        <v>1871</v>
      </c>
      <c r="G693" s="314">
        <v>172.899994</v>
      </c>
    </row>
    <row r="694" spans="4:7" ht="15">
      <c r="D694" s="307" t="str">
        <f t="shared" si="10"/>
        <v>4156 - ZAGORICA PRI DOLSKEM</v>
      </c>
      <c r="E694" s="312">
        <v>4156</v>
      </c>
      <c r="F694" s="313" t="s">
        <v>1872</v>
      </c>
      <c r="G694" s="314">
        <v>122.199997</v>
      </c>
    </row>
    <row r="695" spans="4:7" ht="15">
      <c r="D695" s="307" t="str">
        <f t="shared" si="10"/>
        <v>4157 - SENOŽETI</v>
      </c>
      <c r="E695" s="312">
        <v>4157</v>
      </c>
      <c r="F695" s="313" t="s">
        <v>1873</v>
      </c>
      <c r="G695" s="314">
        <v>141.699997</v>
      </c>
    </row>
    <row r="696" spans="4:7" ht="15">
      <c r="D696" s="307" t="str">
        <f t="shared" si="10"/>
        <v>4160 - SENOŽETI</v>
      </c>
      <c r="E696" s="312">
        <v>4160</v>
      </c>
      <c r="F696" s="313" t="s">
        <v>1873</v>
      </c>
      <c r="G696" s="314">
        <v>728</v>
      </c>
    </row>
    <row r="697" spans="4:7" ht="15">
      <c r="D697" s="307" t="str">
        <f t="shared" si="10"/>
        <v>4161 - BRINJE</v>
      </c>
      <c r="E697" s="312">
        <v>4161</v>
      </c>
      <c r="F697" s="313" t="s">
        <v>1874</v>
      </c>
      <c r="G697" s="314">
        <v>54.599998</v>
      </c>
    </row>
    <row r="698" spans="4:7" ht="15">
      <c r="D698" s="307" t="str">
        <f t="shared" si="10"/>
        <v>4162 - ZABORŠT PRI DOLU</v>
      </c>
      <c r="E698" s="312">
        <v>4162</v>
      </c>
      <c r="F698" s="313" t="s">
        <v>1875</v>
      </c>
      <c r="G698" s="314">
        <v>1857.699951</v>
      </c>
    </row>
    <row r="699" spans="4:7" ht="15">
      <c r="D699" s="307" t="str">
        <f t="shared" si="10"/>
        <v>4163 - BRINJE</v>
      </c>
      <c r="E699" s="312">
        <v>4163</v>
      </c>
      <c r="F699" s="313" t="s">
        <v>1874</v>
      </c>
      <c r="G699" s="314">
        <v>132.600006</v>
      </c>
    </row>
    <row r="700" spans="4:7" ht="15">
      <c r="D700" s="307" t="str">
        <f t="shared" si="10"/>
        <v>4164 - BRINJE</v>
      </c>
      <c r="E700" s="312">
        <v>4164</v>
      </c>
      <c r="F700" s="313" t="s">
        <v>1874</v>
      </c>
      <c r="G700" s="314">
        <v>564.200012</v>
      </c>
    </row>
    <row r="701" spans="4:7" ht="15">
      <c r="D701" s="307" t="str">
        <f t="shared" si="10"/>
        <v>4167 - PODGORA PRI DOLSKEM</v>
      </c>
      <c r="E701" s="312">
        <v>4167</v>
      </c>
      <c r="F701" s="313" t="s">
        <v>1867</v>
      </c>
      <c r="G701" s="314">
        <v>296.399994</v>
      </c>
    </row>
    <row r="702" spans="4:7" ht="15">
      <c r="D702" s="307" t="str">
        <f t="shared" si="10"/>
        <v>4168 - KLEČE PRI DOLU</v>
      </c>
      <c r="E702" s="312">
        <v>4168</v>
      </c>
      <c r="F702" s="313" t="s">
        <v>1876</v>
      </c>
      <c r="G702" s="314">
        <v>183.300003</v>
      </c>
    </row>
    <row r="703" spans="4:7" ht="15">
      <c r="D703" s="307" t="str">
        <f t="shared" si="10"/>
        <v>4171 - VRBA</v>
      </c>
      <c r="E703" s="312">
        <v>4171</v>
      </c>
      <c r="F703" s="313" t="s">
        <v>1760</v>
      </c>
      <c r="G703" s="314">
        <v>1894.099976</v>
      </c>
    </row>
    <row r="704" spans="4:7" ht="15">
      <c r="D704" s="307" t="str">
        <f t="shared" si="10"/>
        <v>4172 - RAFOLČE</v>
      </c>
      <c r="E704" s="312">
        <v>4172</v>
      </c>
      <c r="F704" s="313" t="s">
        <v>1877</v>
      </c>
      <c r="G704" s="314">
        <v>318.5</v>
      </c>
    </row>
    <row r="705" spans="4:7" ht="15">
      <c r="D705" s="307" t="str">
        <f t="shared" si="10"/>
        <v>4174 - PREVALJE</v>
      </c>
      <c r="E705" s="312">
        <v>4174</v>
      </c>
      <c r="F705" s="313" t="s">
        <v>1878</v>
      </c>
      <c r="G705" s="314">
        <v>211.899994</v>
      </c>
    </row>
    <row r="706" spans="4:7" ht="15">
      <c r="D706" s="307" t="str">
        <f t="shared" si="10"/>
        <v>4175 - GORIČICA PRI MORAVČAH</v>
      </c>
      <c r="E706" s="312">
        <v>4175</v>
      </c>
      <c r="F706" s="313" t="s">
        <v>1879</v>
      </c>
      <c r="G706" s="314">
        <v>266.5</v>
      </c>
    </row>
    <row r="707" spans="4:7" ht="15">
      <c r="D707" s="307" t="str">
        <f t="shared" si="10"/>
        <v>4180 - VIDEM PRI LUKOVICI</v>
      </c>
      <c r="E707" s="312">
        <v>4180</v>
      </c>
      <c r="F707" s="313" t="s">
        <v>1880</v>
      </c>
      <c r="G707" s="314">
        <v>161.199997</v>
      </c>
    </row>
    <row r="708" spans="4:7" ht="15">
      <c r="D708" s="307" t="str">
        <f aca="true" t="shared" si="11" ref="D708:D771">E708&amp;" - "&amp;F708</f>
        <v>4182 - SPODNJE PRAPREČE</v>
      </c>
      <c r="E708" s="312">
        <v>4182</v>
      </c>
      <c r="F708" s="313" t="s">
        <v>1881</v>
      </c>
      <c r="G708" s="314">
        <v>159.899994</v>
      </c>
    </row>
    <row r="709" spans="4:7" ht="15">
      <c r="D709" s="307" t="str">
        <f t="shared" si="11"/>
        <v>4186 - STEGNE</v>
      </c>
      <c r="E709" s="312">
        <v>4186</v>
      </c>
      <c r="F709" s="313" t="s">
        <v>1882</v>
      </c>
      <c r="G709" s="314">
        <v>267.799988</v>
      </c>
    </row>
    <row r="710" spans="4:7" ht="15">
      <c r="D710" s="307" t="str">
        <f t="shared" si="11"/>
        <v>4187 - IMENJE</v>
      </c>
      <c r="E710" s="312">
        <v>4187</v>
      </c>
      <c r="F710" s="313" t="s">
        <v>1883</v>
      </c>
      <c r="G710" s="314">
        <v>68.900002</v>
      </c>
    </row>
    <row r="711" spans="4:7" ht="15">
      <c r="D711" s="307" t="str">
        <f t="shared" si="11"/>
        <v>4191 - PRESERJE PRI LUKOVICI</v>
      </c>
      <c r="E711" s="312">
        <v>4191</v>
      </c>
      <c r="F711" s="313" t="s">
        <v>1884</v>
      </c>
      <c r="G711" s="314">
        <v>81.900002</v>
      </c>
    </row>
    <row r="712" spans="4:7" ht="15">
      <c r="D712" s="307" t="str">
        <f t="shared" si="11"/>
        <v>4194 - ZGORNJE PRAPREČE</v>
      </c>
      <c r="E712" s="312">
        <v>4194</v>
      </c>
      <c r="F712" s="313" t="s">
        <v>1885</v>
      </c>
      <c r="G712" s="314">
        <v>339.299988</v>
      </c>
    </row>
    <row r="713" spans="4:7" ht="15">
      <c r="D713" s="307" t="str">
        <f t="shared" si="11"/>
        <v>4200 - SVETI ANDREJ</v>
      </c>
      <c r="E713" s="312">
        <v>4200</v>
      </c>
      <c r="F713" s="313" t="s">
        <v>1886</v>
      </c>
      <c r="G713" s="314">
        <v>88.400002</v>
      </c>
    </row>
    <row r="714" spans="4:7" ht="15">
      <c r="D714" s="307" t="str">
        <f t="shared" si="11"/>
        <v>4201 - VRHPOLJE PRI MORAVČAH</v>
      </c>
      <c r="E714" s="312">
        <v>4201</v>
      </c>
      <c r="F714" s="313" t="s">
        <v>1887</v>
      </c>
      <c r="G714" s="314">
        <v>315.899994</v>
      </c>
    </row>
    <row r="715" spans="4:7" ht="15">
      <c r="D715" s="307" t="str">
        <f t="shared" si="11"/>
        <v>4205 - TRNJAVA</v>
      </c>
      <c r="E715" s="312">
        <v>4205</v>
      </c>
      <c r="F715" s="313" t="s">
        <v>1888</v>
      </c>
      <c r="G715" s="314">
        <v>189.800003</v>
      </c>
    </row>
    <row r="716" spans="4:7" ht="15">
      <c r="D716" s="307" t="str">
        <f t="shared" si="11"/>
        <v>4209 - PRIKRNICA</v>
      </c>
      <c r="E716" s="312">
        <v>4209</v>
      </c>
      <c r="F716" s="313" t="s">
        <v>1889</v>
      </c>
      <c r="G716" s="314">
        <v>84.5</v>
      </c>
    </row>
    <row r="717" spans="4:7" ht="15">
      <c r="D717" s="307" t="str">
        <f t="shared" si="11"/>
        <v>4218 - GORICA</v>
      </c>
      <c r="E717" s="312">
        <v>4218</v>
      </c>
      <c r="F717" s="313" t="s">
        <v>1746</v>
      </c>
      <c r="G717" s="314">
        <v>159.899994</v>
      </c>
    </row>
    <row r="718" spans="4:7" ht="15">
      <c r="D718" s="307" t="str">
        <f t="shared" si="11"/>
        <v>4231 - KORENO</v>
      </c>
      <c r="E718" s="312">
        <v>4231</v>
      </c>
      <c r="F718" s="313" t="s">
        <v>1890</v>
      </c>
      <c r="G718" s="314">
        <v>89.699997</v>
      </c>
    </row>
    <row r="719" spans="4:7" ht="15">
      <c r="D719" s="307" t="str">
        <f t="shared" si="11"/>
        <v>4234 - NEGASTRN</v>
      </c>
      <c r="E719" s="312">
        <v>4234</v>
      </c>
      <c r="F719" s="313" t="s">
        <v>1891</v>
      </c>
      <c r="G719" s="314">
        <v>89.699997</v>
      </c>
    </row>
    <row r="720" spans="4:7" ht="15">
      <c r="D720" s="307" t="str">
        <f t="shared" si="11"/>
        <v>4235 - ČEŠNJICE PRI MORAVČAH</v>
      </c>
      <c r="E720" s="312">
        <v>4235</v>
      </c>
      <c r="F720" s="313" t="s">
        <v>1892</v>
      </c>
      <c r="G720" s="314">
        <v>162.5</v>
      </c>
    </row>
    <row r="721" spans="4:7" ht="15">
      <c r="D721" s="307" t="str">
        <f t="shared" si="11"/>
        <v>4236 - SOTESKA PRI MORAVČAH</v>
      </c>
      <c r="E721" s="312">
        <v>4236</v>
      </c>
      <c r="F721" s="313" t="s">
        <v>1893</v>
      </c>
      <c r="G721" s="314">
        <v>223.600006</v>
      </c>
    </row>
    <row r="722" spans="4:7" ht="15">
      <c r="D722" s="307" t="str">
        <f t="shared" si="11"/>
        <v>4239 - MORAVČE</v>
      </c>
      <c r="E722" s="312">
        <v>4239</v>
      </c>
      <c r="F722" s="313" t="s">
        <v>1894</v>
      </c>
      <c r="G722" s="314">
        <v>1157</v>
      </c>
    </row>
    <row r="723" spans="4:7" ht="15">
      <c r="D723" s="307" t="str">
        <f t="shared" si="11"/>
        <v>4240 - KRAŠNJA</v>
      </c>
      <c r="E723" s="312">
        <v>4240</v>
      </c>
      <c r="F723" s="313" t="s">
        <v>1895</v>
      </c>
      <c r="G723" s="314">
        <v>418.600006</v>
      </c>
    </row>
    <row r="724" spans="4:7" ht="15">
      <c r="D724" s="307" t="str">
        <f t="shared" si="11"/>
        <v>4247 - ZALOG PRI MORAVČAH</v>
      </c>
      <c r="E724" s="312">
        <v>4247</v>
      </c>
      <c r="F724" s="313" t="s">
        <v>1896</v>
      </c>
      <c r="G724" s="314">
        <v>178.100006</v>
      </c>
    </row>
    <row r="725" spans="4:7" ht="15">
      <c r="D725" s="307" t="str">
        <f t="shared" si="11"/>
        <v>4249 - VRH NAD KRAŠNJO</v>
      </c>
      <c r="E725" s="312">
        <v>4249</v>
      </c>
      <c r="F725" s="313" t="s">
        <v>1897</v>
      </c>
      <c r="G725" s="314">
        <v>54.599998</v>
      </c>
    </row>
    <row r="726" spans="4:7" ht="15">
      <c r="D726" s="307" t="str">
        <f t="shared" si="11"/>
        <v>4259 - STRAŽA PRI MORAVČAH</v>
      </c>
      <c r="E726" s="312">
        <v>4259</v>
      </c>
      <c r="F726" s="313" t="s">
        <v>1898</v>
      </c>
      <c r="G726" s="314">
        <v>59.799999</v>
      </c>
    </row>
    <row r="727" spans="4:7" ht="15">
      <c r="D727" s="307" t="str">
        <f t="shared" si="11"/>
        <v>4263 - KRAJNO BRDO</v>
      </c>
      <c r="E727" s="312">
        <v>4263</v>
      </c>
      <c r="F727" s="313" t="s">
        <v>1899</v>
      </c>
      <c r="G727" s="314">
        <v>110.5</v>
      </c>
    </row>
    <row r="728" spans="4:7" ht="15">
      <c r="D728" s="307" t="str">
        <f t="shared" si="11"/>
        <v>4272 - VOŠCE</v>
      </c>
      <c r="E728" s="312">
        <v>4272</v>
      </c>
      <c r="F728" s="313" t="s">
        <v>1900</v>
      </c>
      <c r="G728" s="314">
        <v>67.599998</v>
      </c>
    </row>
    <row r="729" spans="4:7" ht="15">
      <c r="D729" s="307" t="str">
        <f t="shared" si="11"/>
        <v>4275 - DEŠEN</v>
      </c>
      <c r="E729" s="312">
        <v>4275</v>
      </c>
      <c r="F729" s="313" t="s">
        <v>1901</v>
      </c>
      <c r="G729" s="314">
        <v>50.700001</v>
      </c>
    </row>
    <row r="730" spans="4:7" ht="15">
      <c r="D730" s="307" t="str">
        <f t="shared" si="11"/>
        <v>4298 - MALI JELNIK</v>
      </c>
      <c r="E730" s="312">
        <v>4298</v>
      </c>
      <c r="F730" s="313" t="s">
        <v>1902</v>
      </c>
      <c r="G730" s="314">
        <v>63.700001</v>
      </c>
    </row>
    <row r="731" spans="4:7" ht="15">
      <c r="D731" s="307" t="str">
        <f t="shared" si="11"/>
        <v>4303 - ZGORNJE KOSEZE</v>
      </c>
      <c r="E731" s="312">
        <v>4303</v>
      </c>
      <c r="F731" s="313" t="s">
        <v>1903</v>
      </c>
      <c r="G731" s="314">
        <v>110.5</v>
      </c>
    </row>
    <row r="732" spans="4:7" ht="15">
      <c r="D732" s="307" t="str">
        <f t="shared" si="11"/>
        <v>4313 - PEČE</v>
      </c>
      <c r="E732" s="312">
        <v>4313</v>
      </c>
      <c r="F732" s="313" t="s">
        <v>1904</v>
      </c>
      <c r="G732" s="314">
        <v>248.300003</v>
      </c>
    </row>
    <row r="733" spans="4:7" ht="15">
      <c r="D733" s="307" t="str">
        <f t="shared" si="11"/>
        <v>4345 - V ZIDEH</v>
      </c>
      <c r="E733" s="312">
        <v>4345</v>
      </c>
      <c r="F733" s="313" t="s">
        <v>1905</v>
      </c>
      <c r="G733" s="314">
        <v>166.399994</v>
      </c>
    </row>
    <row r="734" spans="4:7" ht="15">
      <c r="D734" s="307" t="str">
        <f t="shared" si="11"/>
        <v>4353 - ČENTIBA</v>
      </c>
      <c r="E734" s="312">
        <v>4353</v>
      </c>
      <c r="F734" s="313" t="s">
        <v>1906</v>
      </c>
      <c r="G734" s="314">
        <v>1209</v>
      </c>
    </row>
    <row r="735" spans="4:7" ht="15">
      <c r="D735" s="307" t="str">
        <f t="shared" si="11"/>
        <v>4354 - KAPCA</v>
      </c>
      <c r="E735" s="312">
        <v>4354</v>
      </c>
      <c r="F735" s="313" t="s">
        <v>1907</v>
      </c>
      <c r="G735" s="314">
        <v>618.799988</v>
      </c>
    </row>
    <row r="736" spans="4:7" ht="15">
      <c r="D736" s="307" t="str">
        <f t="shared" si="11"/>
        <v>4355 - HOTIZA</v>
      </c>
      <c r="E736" s="312">
        <v>4355</v>
      </c>
      <c r="F736" s="313" t="s">
        <v>1908</v>
      </c>
      <c r="G736" s="314">
        <v>261.299988</v>
      </c>
    </row>
    <row r="737" spans="4:7" ht="15">
      <c r="D737" s="307" t="str">
        <f t="shared" si="11"/>
        <v>4359 - KOT</v>
      </c>
      <c r="E737" s="312">
        <v>4359</v>
      </c>
      <c r="F737" s="313" t="s">
        <v>1909</v>
      </c>
      <c r="G737" s="314">
        <v>170.300003</v>
      </c>
    </row>
    <row r="738" spans="4:7" ht="15">
      <c r="D738" s="307" t="str">
        <f t="shared" si="11"/>
        <v>4360 - HOTIZA</v>
      </c>
      <c r="E738" s="312">
        <v>4360</v>
      </c>
      <c r="F738" s="313" t="s">
        <v>1908</v>
      </c>
      <c r="G738" s="314">
        <v>756.599976</v>
      </c>
    </row>
    <row r="739" spans="4:7" ht="15">
      <c r="D739" s="307" t="str">
        <f t="shared" si="11"/>
        <v>4363 - TRIMLINI</v>
      </c>
      <c r="E739" s="312">
        <v>4363</v>
      </c>
      <c r="F739" s="313" t="s">
        <v>1910</v>
      </c>
      <c r="G739" s="314">
        <v>309.399994</v>
      </c>
    </row>
    <row r="740" spans="4:7" ht="15">
      <c r="D740" s="307" t="str">
        <f t="shared" si="11"/>
        <v>4364 - LAKOŠ - GABERJE</v>
      </c>
      <c r="E740" s="312">
        <v>4364</v>
      </c>
      <c r="F740" s="313" t="s">
        <v>1911</v>
      </c>
      <c r="G740" s="314">
        <v>1699.099976</v>
      </c>
    </row>
    <row r="741" spans="4:7" ht="15">
      <c r="D741" s="307" t="str">
        <f t="shared" si="11"/>
        <v>4367 - TRIMLINI</v>
      </c>
      <c r="E741" s="312">
        <v>4367</v>
      </c>
      <c r="F741" s="313" t="s">
        <v>1910</v>
      </c>
      <c r="G741" s="314">
        <v>406.899994</v>
      </c>
    </row>
    <row r="742" spans="4:7" ht="15">
      <c r="D742" s="307" t="str">
        <f t="shared" si="11"/>
        <v>4368 - PETIŠOVCI</v>
      </c>
      <c r="E742" s="312">
        <v>4368</v>
      </c>
      <c r="F742" s="313" t="s">
        <v>1912</v>
      </c>
      <c r="G742" s="314">
        <v>882.700012</v>
      </c>
    </row>
    <row r="743" spans="4:7" ht="15">
      <c r="D743" s="307" t="str">
        <f t="shared" si="11"/>
        <v>4371 - PINCE MAROF - BENICA</v>
      </c>
      <c r="E743" s="312">
        <v>4371</v>
      </c>
      <c r="F743" s="313" t="s">
        <v>1913</v>
      </c>
      <c r="G743" s="314">
        <v>232.699997</v>
      </c>
    </row>
    <row r="744" spans="4:7" ht="15">
      <c r="D744" s="307" t="str">
        <f t="shared" si="11"/>
        <v>4373 - PINCE</v>
      </c>
      <c r="E744" s="312">
        <v>4373</v>
      </c>
      <c r="F744" s="313" t="s">
        <v>1914</v>
      </c>
      <c r="G744" s="314">
        <v>262.600006</v>
      </c>
    </row>
    <row r="745" spans="4:7" ht="15">
      <c r="D745" s="307" t="str">
        <f t="shared" si="11"/>
        <v>4378 - DOLINA PRI LENDAVI</v>
      </c>
      <c r="E745" s="312">
        <v>4378</v>
      </c>
      <c r="F745" s="313" t="s">
        <v>1915</v>
      </c>
      <c r="G745" s="314">
        <v>393.899994</v>
      </c>
    </row>
    <row r="746" spans="4:7" ht="15">
      <c r="D746" s="307" t="str">
        <f t="shared" si="11"/>
        <v>4381 - RADMOŽANCI</v>
      </c>
      <c r="E746" s="312">
        <v>4381</v>
      </c>
      <c r="F746" s="313" t="s">
        <v>1916</v>
      </c>
      <c r="G746" s="314">
        <v>332.799988</v>
      </c>
    </row>
    <row r="747" spans="4:7" ht="15">
      <c r="D747" s="307" t="str">
        <f t="shared" si="11"/>
        <v>4382 - KAMOVCI</v>
      </c>
      <c r="E747" s="312">
        <v>4382</v>
      </c>
      <c r="F747" s="313" t="s">
        <v>1917</v>
      </c>
      <c r="G747" s="314">
        <v>96.199997</v>
      </c>
    </row>
    <row r="748" spans="4:7" ht="15">
      <c r="D748" s="307" t="str">
        <f t="shared" si="11"/>
        <v>4386 - LENDAVA - DOLGA VAS</v>
      </c>
      <c r="E748" s="312">
        <v>4386</v>
      </c>
      <c r="F748" s="313" t="s">
        <v>1918</v>
      </c>
      <c r="G748" s="314">
        <v>5720</v>
      </c>
    </row>
    <row r="749" spans="4:7" ht="15">
      <c r="D749" s="307" t="str">
        <f t="shared" si="11"/>
        <v>4387 - MOSTJE</v>
      </c>
      <c r="E749" s="312">
        <v>4387</v>
      </c>
      <c r="F749" s="313" t="s">
        <v>1919</v>
      </c>
      <c r="G749" s="314">
        <v>144.300003</v>
      </c>
    </row>
    <row r="750" spans="4:7" ht="15">
      <c r="D750" s="307" t="str">
        <f t="shared" si="11"/>
        <v>4388 - MOSTJE</v>
      </c>
      <c r="E750" s="312">
        <v>4388</v>
      </c>
      <c r="F750" s="313" t="s">
        <v>1919</v>
      </c>
      <c r="G750" s="314">
        <v>336.700012</v>
      </c>
    </row>
    <row r="751" spans="4:7" ht="15">
      <c r="D751" s="307" t="str">
        <f t="shared" si="11"/>
        <v>4389 - BANUTA</v>
      </c>
      <c r="E751" s="312">
        <v>4389</v>
      </c>
      <c r="F751" s="313" t="s">
        <v>1920</v>
      </c>
      <c r="G751" s="314">
        <v>81.900002</v>
      </c>
    </row>
    <row r="752" spans="4:7" ht="15">
      <c r="D752" s="307" t="str">
        <f t="shared" si="11"/>
        <v>4390 - GENTEROVCI</v>
      </c>
      <c r="E752" s="312">
        <v>4390</v>
      </c>
      <c r="F752" s="313" t="s">
        <v>1921</v>
      </c>
      <c r="G752" s="314">
        <v>263.899994</v>
      </c>
    </row>
    <row r="753" spans="4:7" ht="15">
      <c r="D753" s="307" t="str">
        <f t="shared" si="11"/>
        <v>4396 - POREBER</v>
      </c>
      <c r="E753" s="312">
        <v>4396</v>
      </c>
      <c r="F753" s="313" t="s">
        <v>1922</v>
      </c>
      <c r="G753" s="314">
        <v>87.099998</v>
      </c>
    </row>
    <row r="754" spans="4:7" ht="15">
      <c r="D754" s="307" t="str">
        <f t="shared" si="11"/>
        <v>4399 - POREBER</v>
      </c>
      <c r="E754" s="312">
        <v>4399</v>
      </c>
      <c r="F754" s="313" t="s">
        <v>1922</v>
      </c>
      <c r="G754" s="314">
        <v>319.799988</v>
      </c>
    </row>
    <row r="755" spans="4:7" ht="15">
      <c r="D755" s="307" t="str">
        <f t="shared" si="11"/>
        <v>4413 - SREDNJA VAS PRI KAMNIKU</v>
      </c>
      <c r="E755" s="312">
        <v>4413</v>
      </c>
      <c r="F755" s="313" t="s">
        <v>1923</v>
      </c>
      <c r="G755" s="314">
        <v>271.700012</v>
      </c>
    </row>
    <row r="756" spans="4:7" ht="15">
      <c r="D756" s="307" t="str">
        <f t="shared" si="11"/>
        <v>4418 - VELIKA LAŠNA</v>
      </c>
      <c r="E756" s="312">
        <v>4418</v>
      </c>
      <c r="F756" s="313" t="s">
        <v>1924</v>
      </c>
      <c r="G756" s="314">
        <v>101.400002</v>
      </c>
    </row>
    <row r="757" spans="4:7" ht="15">
      <c r="D757" s="307" t="str">
        <f t="shared" si="11"/>
        <v>4419 - LOKE V TUHINJU</v>
      </c>
      <c r="E757" s="312">
        <v>4419</v>
      </c>
      <c r="F757" s="313" t="s">
        <v>1925</v>
      </c>
      <c r="G757" s="314">
        <v>133.899994</v>
      </c>
    </row>
    <row r="758" spans="4:7" ht="15">
      <c r="D758" s="307" t="str">
        <f t="shared" si="11"/>
        <v>4425 - LOKE V TUHINJU</v>
      </c>
      <c r="E758" s="312">
        <v>4425</v>
      </c>
      <c r="F758" s="313" t="s">
        <v>1925</v>
      </c>
      <c r="G758" s="314">
        <v>74.099998</v>
      </c>
    </row>
    <row r="759" spans="4:7" ht="15">
      <c r="D759" s="307" t="str">
        <f t="shared" si="11"/>
        <v>4430 - SOLČAVA</v>
      </c>
      <c r="E759" s="312">
        <v>4430</v>
      </c>
      <c r="F759" s="313" t="s">
        <v>1204</v>
      </c>
      <c r="G759" s="314">
        <v>163.800003</v>
      </c>
    </row>
    <row r="760" spans="4:7" ht="15">
      <c r="D760" s="307" t="str">
        <f t="shared" si="11"/>
        <v>4432 - VASENO</v>
      </c>
      <c r="E760" s="312">
        <v>4432</v>
      </c>
      <c r="F760" s="313" t="s">
        <v>1926</v>
      </c>
      <c r="G760" s="314">
        <v>118.300003</v>
      </c>
    </row>
    <row r="761" spans="4:7" ht="15">
      <c r="D761" s="307" t="str">
        <f t="shared" si="11"/>
        <v>4453 - SIDOL</v>
      </c>
      <c r="E761" s="312">
        <v>4453</v>
      </c>
      <c r="F761" s="313" t="s">
        <v>1927</v>
      </c>
      <c r="G761" s="314">
        <v>74.099998</v>
      </c>
    </row>
    <row r="762" spans="4:7" ht="15">
      <c r="D762" s="307" t="str">
        <f t="shared" si="11"/>
        <v>4455 - ŠMARTNO V TUHINJU</v>
      </c>
      <c r="E762" s="312">
        <v>4455</v>
      </c>
      <c r="F762" s="313" t="s">
        <v>1928</v>
      </c>
      <c r="G762" s="314">
        <v>157.300003</v>
      </c>
    </row>
    <row r="763" spans="4:7" ht="15">
      <c r="D763" s="307" t="str">
        <f t="shared" si="11"/>
        <v>4469 - ŠMARTNO V TUHINJU</v>
      </c>
      <c r="E763" s="312">
        <v>4469</v>
      </c>
      <c r="F763" s="313" t="s">
        <v>1928</v>
      </c>
      <c r="G763" s="314">
        <v>293.799988</v>
      </c>
    </row>
    <row r="764" spans="4:7" ht="15">
      <c r="D764" s="307" t="str">
        <f t="shared" si="11"/>
        <v>4471 - PODVEŽA</v>
      </c>
      <c r="E764" s="312">
        <v>4471</v>
      </c>
      <c r="F764" s="313" t="s">
        <v>1929</v>
      </c>
      <c r="G764" s="314">
        <v>88.400002</v>
      </c>
    </row>
    <row r="765" spans="4:7" ht="15">
      <c r="D765" s="307" t="str">
        <f t="shared" si="11"/>
        <v>4476 - PŠAJNOVICA</v>
      </c>
      <c r="E765" s="312">
        <v>4476</v>
      </c>
      <c r="F765" s="313" t="s">
        <v>1930</v>
      </c>
      <c r="G765" s="314">
        <v>81.900002</v>
      </c>
    </row>
    <row r="766" spans="4:7" ht="15">
      <c r="D766" s="307" t="str">
        <f t="shared" si="11"/>
        <v>4490 - LAZE V TUHINJU</v>
      </c>
      <c r="E766" s="312">
        <v>4490</v>
      </c>
      <c r="F766" s="313" t="s">
        <v>1931</v>
      </c>
      <c r="G766" s="314">
        <v>343.200012</v>
      </c>
    </row>
    <row r="767" spans="4:7" ht="15">
      <c r="D767" s="307" t="str">
        <f t="shared" si="11"/>
        <v>4498 - ZGORNJI TUHINJ</v>
      </c>
      <c r="E767" s="312">
        <v>4498</v>
      </c>
      <c r="F767" s="313" t="s">
        <v>1932</v>
      </c>
      <c r="G767" s="314">
        <v>321.100006</v>
      </c>
    </row>
    <row r="768" spans="4:7" ht="15">
      <c r="D768" s="307" t="str">
        <f t="shared" si="11"/>
        <v>4504 - VELIKI HRIB</v>
      </c>
      <c r="E768" s="312">
        <v>4504</v>
      </c>
      <c r="F768" s="313" t="s">
        <v>1933</v>
      </c>
      <c r="G768" s="314">
        <v>65</v>
      </c>
    </row>
    <row r="769" spans="4:7" ht="15">
      <c r="D769" s="307" t="str">
        <f t="shared" si="11"/>
        <v>4505 - ZGORNJI TUHINJ</v>
      </c>
      <c r="E769" s="312">
        <v>4505</v>
      </c>
      <c r="F769" s="313" t="s">
        <v>1932</v>
      </c>
      <c r="G769" s="314">
        <v>106.599998</v>
      </c>
    </row>
    <row r="770" spans="4:7" ht="15">
      <c r="D770" s="307" t="str">
        <f t="shared" si="11"/>
        <v>4514 - GOLICE</v>
      </c>
      <c r="E770" s="312">
        <v>4514</v>
      </c>
      <c r="F770" s="313" t="s">
        <v>1934</v>
      </c>
      <c r="G770" s="314">
        <v>68.900002</v>
      </c>
    </row>
    <row r="771" spans="4:7" ht="15">
      <c r="D771" s="307" t="str">
        <f t="shared" si="11"/>
        <v>4517 - GOLICE</v>
      </c>
      <c r="E771" s="312">
        <v>4517</v>
      </c>
      <c r="F771" s="313" t="s">
        <v>1934</v>
      </c>
      <c r="G771" s="314">
        <v>146.899994</v>
      </c>
    </row>
    <row r="772" spans="4:7" ht="15">
      <c r="D772" s="307" t="str">
        <f aca="true" t="shared" si="12" ref="D772:D835">E772&amp;" - "&amp;F772</f>
        <v>4524 - ČEŠNJICE V TUHINJU</v>
      </c>
      <c r="E772" s="312">
        <v>4524</v>
      </c>
      <c r="F772" s="313" t="s">
        <v>1935</v>
      </c>
      <c r="G772" s="314">
        <v>141.699997</v>
      </c>
    </row>
    <row r="773" spans="4:7" ht="15">
      <c r="D773" s="307" t="str">
        <f t="shared" si="12"/>
        <v>4527 - OKROG PRI MOTNIKU</v>
      </c>
      <c r="E773" s="312">
        <v>4527</v>
      </c>
      <c r="F773" s="313" t="s">
        <v>1936</v>
      </c>
      <c r="G773" s="314">
        <v>75.400002</v>
      </c>
    </row>
    <row r="774" spans="4:7" ht="15">
      <c r="D774" s="307" t="str">
        <f t="shared" si="12"/>
        <v>4544 - MOTNIK</v>
      </c>
      <c r="E774" s="312">
        <v>4544</v>
      </c>
      <c r="F774" s="313" t="s">
        <v>1937</v>
      </c>
      <c r="G774" s="314">
        <v>202.800003</v>
      </c>
    </row>
    <row r="775" spans="4:7" ht="15">
      <c r="D775" s="307" t="str">
        <f t="shared" si="12"/>
        <v>4549 - KRIŽ</v>
      </c>
      <c r="E775" s="312">
        <v>4549</v>
      </c>
      <c r="F775" s="313" t="s">
        <v>1855</v>
      </c>
      <c r="G775" s="314">
        <v>1137.5</v>
      </c>
    </row>
    <row r="776" spans="4:7" ht="15">
      <c r="D776" s="307" t="str">
        <f t="shared" si="12"/>
        <v>4552 - VOLČJI POTOK</v>
      </c>
      <c r="E776" s="312">
        <v>4552</v>
      </c>
      <c r="F776" s="313" t="s">
        <v>1938</v>
      </c>
      <c r="G776" s="314">
        <v>162.5</v>
      </c>
    </row>
    <row r="777" spans="4:7" ht="15">
      <c r="D777" s="307" t="str">
        <f t="shared" si="12"/>
        <v>4553 - VOLČJI POTOK</v>
      </c>
      <c r="E777" s="312">
        <v>4553</v>
      </c>
      <c r="F777" s="313" t="s">
        <v>1938</v>
      </c>
      <c r="G777" s="314">
        <v>191.100006</v>
      </c>
    </row>
    <row r="778" spans="4:7" ht="15">
      <c r="D778" s="307" t="str">
        <f t="shared" si="12"/>
        <v>4581 - ZAKAL</v>
      </c>
      <c r="E778" s="312">
        <v>4581</v>
      </c>
      <c r="F778" s="313" t="s">
        <v>1939</v>
      </c>
      <c r="G778" s="314">
        <v>299</v>
      </c>
    </row>
    <row r="779" spans="4:7" ht="15">
      <c r="D779" s="307" t="str">
        <f t="shared" si="12"/>
        <v>4583 - KREGARJEVO</v>
      </c>
      <c r="E779" s="312">
        <v>4583</v>
      </c>
      <c r="F779" s="313" t="s">
        <v>1940</v>
      </c>
      <c r="G779" s="314">
        <v>76.699997</v>
      </c>
    </row>
    <row r="780" spans="4:7" ht="15">
      <c r="D780" s="307" t="str">
        <f t="shared" si="12"/>
        <v>4591 - ZAKAL</v>
      </c>
      <c r="E780" s="312">
        <v>4591</v>
      </c>
      <c r="F780" s="313" t="s">
        <v>1939</v>
      </c>
      <c r="G780" s="314">
        <v>59.799999</v>
      </c>
    </row>
    <row r="781" spans="4:7" ht="15">
      <c r="D781" s="307" t="str">
        <f t="shared" si="12"/>
        <v>4594 - VRHPOLJE PRI KAMNIKU</v>
      </c>
      <c r="E781" s="312">
        <v>4594</v>
      </c>
      <c r="F781" s="313" t="s">
        <v>1941</v>
      </c>
      <c r="G781" s="314">
        <v>1424.800049</v>
      </c>
    </row>
    <row r="782" spans="4:7" ht="15">
      <c r="D782" s="307" t="str">
        <f t="shared" si="12"/>
        <v>4599 - KAMNIK</v>
      </c>
      <c r="E782" s="312">
        <v>4599</v>
      </c>
      <c r="F782" s="313" t="s">
        <v>1033</v>
      </c>
      <c r="G782" s="314">
        <v>218.399994</v>
      </c>
    </row>
    <row r="783" spans="4:7" ht="15">
      <c r="D783" s="307" t="str">
        <f t="shared" si="12"/>
        <v>4602 - KRŠIČ</v>
      </c>
      <c r="E783" s="312">
        <v>4602</v>
      </c>
      <c r="F783" s="313" t="s">
        <v>1942</v>
      </c>
      <c r="G783" s="314">
        <v>131.300003</v>
      </c>
    </row>
    <row r="784" spans="4:7" ht="15">
      <c r="D784" s="307" t="str">
        <f t="shared" si="12"/>
        <v>4606 - SOTESKA</v>
      </c>
      <c r="E784" s="312">
        <v>4606</v>
      </c>
      <c r="F784" s="313" t="s">
        <v>1943</v>
      </c>
      <c r="G784" s="314">
        <v>395.200012</v>
      </c>
    </row>
    <row r="785" spans="4:7" ht="15">
      <c r="D785" s="307" t="str">
        <f t="shared" si="12"/>
        <v>4613 - ZGORNJE STRANJE</v>
      </c>
      <c r="E785" s="312">
        <v>4613</v>
      </c>
      <c r="F785" s="313" t="s">
        <v>1944</v>
      </c>
      <c r="G785" s="314">
        <v>2455.699951</v>
      </c>
    </row>
    <row r="786" spans="4:7" ht="15">
      <c r="D786" s="307" t="str">
        <f t="shared" si="12"/>
        <v>4621 - POTOK V ČRNI</v>
      </c>
      <c r="E786" s="312">
        <v>4621</v>
      </c>
      <c r="F786" s="313" t="s">
        <v>1945</v>
      </c>
      <c r="G786" s="314">
        <v>214.5</v>
      </c>
    </row>
    <row r="787" spans="4:7" ht="15">
      <c r="D787" s="307" t="str">
        <f t="shared" si="12"/>
        <v>4623 - ŽAGA</v>
      </c>
      <c r="E787" s="312">
        <v>4623</v>
      </c>
      <c r="F787" s="313" t="s">
        <v>1658</v>
      </c>
      <c r="G787" s="314">
        <v>162.5</v>
      </c>
    </row>
    <row r="788" spans="4:7" ht="15">
      <c r="D788" s="307" t="str">
        <f t="shared" si="12"/>
        <v>4762 - MEDVODE</v>
      </c>
      <c r="E788" s="312">
        <v>4762</v>
      </c>
      <c r="F788" s="313" t="s">
        <v>1946</v>
      </c>
      <c r="G788" s="314">
        <v>8294</v>
      </c>
    </row>
    <row r="789" spans="4:7" ht="15">
      <c r="D789" s="307" t="str">
        <f t="shared" si="12"/>
        <v>4764 - DOL</v>
      </c>
      <c r="E789" s="312">
        <v>4764</v>
      </c>
      <c r="F789" s="313" t="s">
        <v>1947</v>
      </c>
      <c r="G789" s="314">
        <v>109.199997</v>
      </c>
    </row>
    <row r="790" spans="4:7" ht="15">
      <c r="D790" s="307" t="str">
        <f t="shared" si="12"/>
        <v>4765 - SORA</v>
      </c>
      <c r="E790" s="312">
        <v>4765</v>
      </c>
      <c r="F790" s="313" t="s">
        <v>1948</v>
      </c>
      <c r="G790" s="314">
        <v>479.700012</v>
      </c>
    </row>
    <row r="791" spans="4:7" ht="15">
      <c r="D791" s="307" t="str">
        <f t="shared" si="12"/>
        <v>4770 - SENICA</v>
      </c>
      <c r="E791" s="312">
        <v>4770</v>
      </c>
      <c r="F791" s="313" t="s">
        <v>1949</v>
      </c>
      <c r="G791" s="314">
        <v>908.700012</v>
      </c>
    </row>
    <row r="792" spans="4:7" ht="15">
      <c r="D792" s="307" t="str">
        <f t="shared" si="12"/>
        <v>4776 - GOLO BRDO</v>
      </c>
      <c r="E792" s="312">
        <v>4776</v>
      </c>
      <c r="F792" s="313" t="s">
        <v>1950</v>
      </c>
      <c r="G792" s="314">
        <v>292.5</v>
      </c>
    </row>
    <row r="793" spans="4:7" ht="15">
      <c r="D793" s="307" t="str">
        <f t="shared" si="12"/>
        <v>4784 - ŽLEBE</v>
      </c>
      <c r="E793" s="312">
        <v>4784</v>
      </c>
      <c r="F793" s="313" t="s">
        <v>1951</v>
      </c>
      <c r="G793" s="314">
        <v>197.600006</v>
      </c>
    </row>
    <row r="794" spans="4:7" ht="15">
      <c r="D794" s="307" t="str">
        <f t="shared" si="12"/>
        <v>4785 - SENIČICA</v>
      </c>
      <c r="E794" s="312">
        <v>4785</v>
      </c>
      <c r="F794" s="313" t="s">
        <v>1952</v>
      </c>
      <c r="G794" s="314">
        <v>192.399994</v>
      </c>
    </row>
    <row r="795" spans="4:7" ht="15">
      <c r="D795" s="307" t="str">
        <f t="shared" si="12"/>
        <v>4787 - SPODNJE PIRNIČE</v>
      </c>
      <c r="E795" s="312">
        <v>4787</v>
      </c>
      <c r="F795" s="313" t="s">
        <v>1953</v>
      </c>
      <c r="G795" s="314">
        <v>3257.800049</v>
      </c>
    </row>
    <row r="796" spans="4:7" ht="15">
      <c r="D796" s="307" t="str">
        <f t="shared" si="12"/>
        <v>4789 - ZAVRH POD ŠMARNO GORO</v>
      </c>
      <c r="E796" s="312">
        <v>4789</v>
      </c>
      <c r="F796" s="313" t="s">
        <v>1954</v>
      </c>
      <c r="G796" s="314">
        <v>234</v>
      </c>
    </row>
    <row r="797" spans="4:7" ht="15">
      <c r="D797" s="307" t="str">
        <f t="shared" si="12"/>
        <v>4798 - VALBURGA</v>
      </c>
      <c r="E797" s="312">
        <v>4798</v>
      </c>
      <c r="F797" s="313" t="s">
        <v>1955</v>
      </c>
      <c r="G797" s="314">
        <v>1838.199951</v>
      </c>
    </row>
    <row r="798" spans="4:7" ht="15">
      <c r="D798" s="307" t="str">
        <f t="shared" si="12"/>
        <v>4799 - ZBILJE</v>
      </c>
      <c r="E798" s="312">
        <v>4799</v>
      </c>
      <c r="F798" s="313" t="s">
        <v>1956</v>
      </c>
      <c r="G798" s="314">
        <v>353.600006</v>
      </c>
    </row>
    <row r="799" spans="4:7" ht="15">
      <c r="D799" s="307" t="str">
        <f t="shared" si="12"/>
        <v>4802 - DRAGOČAJNA</v>
      </c>
      <c r="E799" s="312">
        <v>4802</v>
      </c>
      <c r="F799" s="313" t="s">
        <v>1957</v>
      </c>
      <c r="G799" s="314">
        <v>222.300003</v>
      </c>
    </row>
    <row r="800" spans="4:7" ht="15">
      <c r="D800" s="307" t="str">
        <f t="shared" si="12"/>
        <v>4803 - ZBILJE</v>
      </c>
      <c r="E800" s="312">
        <v>4803</v>
      </c>
      <c r="F800" s="313" t="s">
        <v>1956</v>
      </c>
      <c r="G800" s="314">
        <v>375.700012</v>
      </c>
    </row>
    <row r="801" spans="4:7" ht="15">
      <c r="D801" s="307" t="str">
        <f t="shared" si="12"/>
        <v>4805 - ZBILJE</v>
      </c>
      <c r="E801" s="312">
        <v>4805</v>
      </c>
      <c r="F801" s="313" t="s">
        <v>1956</v>
      </c>
      <c r="G801" s="314">
        <v>170.300003</v>
      </c>
    </row>
    <row r="802" spans="4:7" ht="15">
      <c r="D802" s="307" t="str">
        <f t="shared" si="12"/>
        <v>4823 - VRHNIKA + SINJA GORICA *</v>
      </c>
      <c r="E802" s="312">
        <v>4823</v>
      </c>
      <c r="F802" s="313" t="s">
        <v>1958</v>
      </c>
      <c r="G802" s="314">
        <v>13367.900391</v>
      </c>
    </row>
    <row r="803" spans="4:7" ht="15">
      <c r="D803" s="307" t="str">
        <f t="shared" si="12"/>
        <v>4828 - ŽAŽAR</v>
      </c>
      <c r="E803" s="312">
        <v>4828</v>
      </c>
      <c r="F803" s="313" t="s">
        <v>1959</v>
      </c>
      <c r="G803" s="314">
        <v>172.899994</v>
      </c>
    </row>
    <row r="804" spans="4:7" ht="15">
      <c r="D804" s="307" t="str">
        <f t="shared" si="12"/>
        <v>4832 - PODLIPA</v>
      </c>
      <c r="E804" s="312">
        <v>4832</v>
      </c>
      <c r="F804" s="313" t="s">
        <v>1960</v>
      </c>
      <c r="G804" s="314">
        <v>58.5</v>
      </c>
    </row>
    <row r="805" spans="4:7" ht="15">
      <c r="D805" s="307" t="str">
        <f t="shared" si="12"/>
        <v>4836 - PODLIPA</v>
      </c>
      <c r="E805" s="312">
        <v>4836</v>
      </c>
      <c r="F805" s="313" t="s">
        <v>1960</v>
      </c>
      <c r="G805" s="314">
        <v>282.100006</v>
      </c>
    </row>
    <row r="806" spans="4:7" ht="15">
      <c r="D806" s="307" t="str">
        <f t="shared" si="12"/>
        <v>4838 - VELIKA LIGOJNA</v>
      </c>
      <c r="E806" s="312">
        <v>4838</v>
      </c>
      <c r="F806" s="313" t="s">
        <v>1961</v>
      </c>
      <c r="G806" s="314">
        <v>215.800003</v>
      </c>
    </row>
    <row r="807" spans="4:7" ht="15">
      <c r="D807" s="307" t="str">
        <f t="shared" si="12"/>
        <v>4840 - VELIKA LIGOJNA</v>
      </c>
      <c r="E807" s="312">
        <v>4840</v>
      </c>
      <c r="F807" s="313" t="s">
        <v>1961</v>
      </c>
      <c r="G807" s="314">
        <v>308.100006</v>
      </c>
    </row>
    <row r="808" spans="4:7" ht="15">
      <c r="D808" s="307" t="str">
        <f t="shared" si="12"/>
        <v>4857 - ZABOČEVO</v>
      </c>
      <c r="E808" s="312">
        <v>4857</v>
      </c>
      <c r="F808" s="313" t="s">
        <v>1962</v>
      </c>
      <c r="G808" s="314">
        <v>139.100006</v>
      </c>
    </row>
    <row r="809" spans="4:7" ht="15">
      <c r="D809" s="307" t="str">
        <f t="shared" si="12"/>
        <v>4865 - BOROVNICA</v>
      </c>
      <c r="E809" s="312">
        <v>4865</v>
      </c>
      <c r="F809" s="313" t="s">
        <v>734</v>
      </c>
      <c r="G809" s="314">
        <v>118.300003</v>
      </c>
    </row>
    <row r="810" spans="4:7" ht="15">
      <c r="D810" s="307" t="str">
        <f t="shared" si="12"/>
        <v>4866 - OHONICA</v>
      </c>
      <c r="E810" s="312">
        <v>4866</v>
      </c>
      <c r="F810" s="313" t="s">
        <v>1963</v>
      </c>
      <c r="G810" s="314">
        <v>74.099998</v>
      </c>
    </row>
    <row r="811" spans="4:7" ht="15">
      <c r="D811" s="307" t="str">
        <f t="shared" si="12"/>
        <v>4867 - NIŽEVEC</v>
      </c>
      <c r="E811" s="312">
        <v>4867</v>
      </c>
      <c r="F811" s="313" t="s">
        <v>1964</v>
      </c>
      <c r="G811" s="314">
        <v>387.399994</v>
      </c>
    </row>
    <row r="812" spans="4:7" ht="15">
      <c r="D812" s="307" t="str">
        <f t="shared" si="12"/>
        <v>4868 - NIŽEVEC</v>
      </c>
      <c r="E812" s="312">
        <v>4868</v>
      </c>
      <c r="F812" s="313" t="s">
        <v>1964</v>
      </c>
      <c r="G812" s="314">
        <v>55.900002</v>
      </c>
    </row>
    <row r="813" spans="4:7" ht="15">
      <c r="D813" s="307" t="str">
        <f t="shared" si="12"/>
        <v>4871 - DOL PRI BOROVNICI</v>
      </c>
      <c r="E813" s="312">
        <v>4871</v>
      </c>
      <c r="F813" s="313" t="s">
        <v>1965</v>
      </c>
      <c r="G813" s="314">
        <v>84.5</v>
      </c>
    </row>
    <row r="814" spans="4:7" ht="15">
      <c r="D814" s="307" t="str">
        <f t="shared" si="12"/>
        <v>4874 - SINJA GORICA</v>
      </c>
      <c r="E814" s="312">
        <v>4874</v>
      </c>
      <c r="F814" s="313" t="s">
        <v>1966</v>
      </c>
      <c r="G814" s="314">
        <v>608.400024</v>
      </c>
    </row>
    <row r="815" spans="4:7" ht="15">
      <c r="D815" s="307" t="str">
        <f t="shared" si="12"/>
        <v>4876 - BLATNA BREZOVICA</v>
      </c>
      <c r="E815" s="312">
        <v>4876</v>
      </c>
      <c r="F815" s="313" t="s">
        <v>1967</v>
      </c>
      <c r="G815" s="314">
        <v>460.200012</v>
      </c>
    </row>
    <row r="816" spans="4:7" ht="15">
      <c r="D816" s="307" t="str">
        <f t="shared" si="12"/>
        <v>4879 - DRENOV GRIČ</v>
      </c>
      <c r="E816" s="312">
        <v>4879</v>
      </c>
      <c r="F816" s="313" t="s">
        <v>1968</v>
      </c>
      <c r="G816" s="314">
        <v>1323.400024</v>
      </c>
    </row>
    <row r="817" spans="4:7" ht="15">
      <c r="D817" s="307" t="str">
        <f t="shared" si="12"/>
        <v>4886 - BEVKE</v>
      </c>
      <c r="E817" s="312">
        <v>4886</v>
      </c>
      <c r="F817" s="313" t="s">
        <v>1969</v>
      </c>
      <c r="G817" s="314">
        <v>1164.800049</v>
      </c>
    </row>
    <row r="818" spans="4:7" ht="15">
      <c r="D818" s="307" t="str">
        <f t="shared" si="12"/>
        <v>4887 - LOG PRI BREZOVICI</v>
      </c>
      <c r="E818" s="312">
        <v>4887</v>
      </c>
      <c r="F818" s="313" t="s">
        <v>1970</v>
      </c>
      <c r="G818" s="314">
        <v>2137.199951</v>
      </c>
    </row>
    <row r="819" spans="4:7" ht="15">
      <c r="D819" s="307" t="str">
        <f t="shared" si="12"/>
        <v>4908 - KURJA VAS</v>
      </c>
      <c r="E819" s="312">
        <v>4908</v>
      </c>
      <c r="F819" s="313" t="s">
        <v>1971</v>
      </c>
      <c r="G819" s="314">
        <v>66.300003</v>
      </c>
    </row>
    <row r="820" spans="4:7" ht="15">
      <c r="D820" s="307" t="str">
        <f t="shared" si="12"/>
        <v>4911 - ŠENTJOŠT NAD HORJULOM</v>
      </c>
      <c r="E820" s="312">
        <v>4911</v>
      </c>
      <c r="F820" s="313" t="s">
        <v>1972</v>
      </c>
      <c r="G820" s="314">
        <v>248.300003</v>
      </c>
    </row>
    <row r="821" spans="4:7" ht="15">
      <c r="D821" s="307" t="str">
        <f t="shared" si="12"/>
        <v>4918 - HORJUL</v>
      </c>
      <c r="E821" s="312">
        <v>4918</v>
      </c>
      <c r="F821" s="313" t="s">
        <v>1973</v>
      </c>
      <c r="G821" s="314">
        <v>1483.300049</v>
      </c>
    </row>
    <row r="822" spans="4:7" ht="15">
      <c r="D822" s="307" t="str">
        <f t="shared" si="12"/>
        <v>4921 - LJUBGOJNA</v>
      </c>
      <c r="E822" s="312">
        <v>4921</v>
      </c>
      <c r="F822" s="313" t="s">
        <v>1974</v>
      </c>
      <c r="G822" s="314">
        <v>191.100006</v>
      </c>
    </row>
    <row r="823" spans="4:7" ht="15">
      <c r="D823" s="307" t="str">
        <f t="shared" si="12"/>
        <v>4925 - VRZDENEC</v>
      </c>
      <c r="E823" s="312">
        <v>4925</v>
      </c>
      <c r="F823" s="313" t="s">
        <v>1975</v>
      </c>
      <c r="G823" s="314">
        <v>449.799988</v>
      </c>
    </row>
    <row r="824" spans="4:7" ht="15">
      <c r="D824" s="307" t="str">
        <f t="shared" si="12"/>
        <v>4941 - BRIŠE PRI POLHOVEM GRADCU</v>
      </c>
      <c r="E824" s="312">
        <v>4941</v>
      </c>
      <c r="F824" s="313" t="s">
        <v>1976</v>
      </c>
      <c r="G824" s="314">
        <v>67.599998</v>
      </c>
    </row>
    <row r="825" spans="4:7" ht="15">
      <c r="D825" s="307" t="str">
        <f t="shared" si="12"/>
        <v>4950 - SMOLNIK</v>
      </c>
      <c r="E825" s="312">
        <v>4950</v>
      </c>
      <c r="F825" s="313" t="s">
        <v>1977</v>
      </c>
      <c r="G825" s="314">
        <v>70.199997</v>
      </c>
    </row>
    <row r="826" spans="4:7" ht="15">
      <c r="D826" s="307" t="str">
        <f t="shared" si="12"/>
        <v>4952 - ČRNI VRH</v>
      </c>
      <c r="E826" s="312">
        <v>4952</v>
      </c>
      <c r="F826" s="313" t="s">
        <v>1978</v>
      </c>
      <c r="G826" s="314">
        <v>81.900002</v>
      </c>
    </row>
    <row r="827" spans="4:7" ht="15">
      <c r="D827" s="307" t="str">
        <f t="shared" si="12"/>
        <v>4966 - BREZJE PRI DOBROVI</v>
      </c>
      <c r="E827" s="312">
        <v>4966</v>
      </c>
      <c r="F827" s="313" t="s">
        <v>1979</v>
      </c>
      <c r="G827" s="314">
        <v>345.799988</v>
      </c>
    </row>
    <row r="828" spans="4:7" ht="15">
      <c r="D828" s="307" t="str">
        <f t="shared" si="12"/>
        <v>4968 - PODOLNICA</v>
      </c>
      <c r="E828" s="312">
        <v>4968</v>
      </c>
      <c r="F828" s="313" t="s">
        <v>1980</v>
      </c>
      <c r="G828" s="314">
        <v>254.800003</v>
      </c>
    </row>
    <row r="829" spans="4:7" ht="15">
      <c r="D829" s="307" t="str">
        <f t="shared" si="12"/>
        <v>4971 - ZAKLANEC</v>
      </c>
      <c r="E829" s="312">
        <v>4971</v>
      </c>
      <c r="F829" s="313" t="s">
        <v>1981</v>
      </c>
      <c r="G829" s="314">
        <v>230.100006</v>
      </c>
    </row>
    <row r="830" spans="4:7" ht="15">
      <c r="D830" s="307" t="str">
        <f t="shared" si="12"/>
        <v>4975 - BREZJE PRI DOBROVI</v>
      </c>
      <c r="E830" s="312">
        <v>4975</v>
      </c>
      <c r="F830" s="313" t="s">
        <v>1979</v>
      </c>
      <c r="G830" s="314">
        <v>59.799999</v>
      </c>
    </row>
    <row r="831" spans="4:7" ht="15">
      <c r="D831" s="307" t="str">
        <f t="shared" si="12"/>
        <v>4987 - DVOR PRI POLHOVEM GRADCU</v>
      </c>
      <c r="E831" s="312">
        <v>4987</v>
      </c>
      <c r="F831" s="313" t="s">
        <v>1982</v>
      </c>
      <c r="G831" s="314">
        <v>154.699997</v>
      </c>
    </row>
    <row r="832" spans="4:7" ht="15">
      <c r="D832" s="307" t="str">
        <f t="shared" si="12"/>
        <v>4989 - DOLENJA VAS PRI POLH. GRADCU</v>
      </c>
      <c r="E832" s="312">
        <v>4989</v>
      </c>
      <c r="F832" s="313" t="s">
        <v>1983</v>
      </c>
      <c r="G832" s="314">
        <v>144.300003</v>
      </c>
    </row>
    <row r="833" spans="4:7" ht="15">
      <c r="D833" s="307" t="str">
        <f t="shared" si="12"/>
        <v>4993 - SREDNJA VAS PRI POLH. GRAD.</v>
      </c>
      <c r="E833" s="312">
        <v>4993</v>
      </c>
      <c r="F833" s="313" t="s">
        <v>1984</v>
      </c>
      <c r="G833" s="314">
        <v>334.100006</v>
      </c>
    </row>
    <row r="834" spans="4:7" ht="15">
      <c r="D834" s="307" t="str">
        <f t="shared" si="12"/>
        <v>4999 - POLHOV GRADEC</v>
      </c>
      <c r="E834" s="312">
        <v>4999</v>
      </c>
      <c r="F834" s="313" t="s">
        <v>1985</v>
      </c>
      <c r="G834" s="314">
        <v>955.5</v>
      </c>
    </row>
    <row r="835" spans="4:7" ht="15">
      <c r="D835" s="307" t="str">
        <f t="shared" si="12"/>
        <v>5004 - HRUŠEVO</v>
      </c>
      <c r="E835" s="312">
        <v>5004</v>
      </c>
      <c r="F835" s="313" t="s">
        <v>1986</v>
      </c>
      <c r="G835" s="314">
        <v>71.5</v>
      </c>
    </row>
    <row r="836" spans="4:7" ht="15">
      <c r="D836" s="307" t="str">
        <f aca="true" t="shared" si="13" ref="D836:D899">E836&amp;" - "&amp;F836</f>
        <v>5006 - SPODNJI RAZORI</v>
      </c>
      <c r="E836" s="312">
        <v>5006</v>
      </c>
      <c r="F836" s="313" t="s">
        <v>1987</v>
      </c>
      <c r="G836" s="314">
        <v>74.099998</v>
      </c>
    </row>
    <row r="837" spans="4:7" ht="15">
      <c r="D837" s="307" t="str">
        <f t="shared" si="13"/>
        <v>5010 - GABRJE</v>
      </c>
      <c r="E837" s="312">
        <v>5010</v>
      </c>
      <c r="F837" s="313" t="s">
        <v>1618</v>
      </c>
      <c r="G837" s="314">
        <v>292.5</v>
      </c>
    </row>
    <row r="838" spans="4:7" ht="15">
      <c r="D838" s="307" t="str">
        <f t="shared" si="13"/>
        <v>5012 - ŠUJICA</v>
      </c>
      <c r="E838" s="312">
        <v>5012</v>
      </c>
      <c r="F838" s="313" t="s">
        <v>1988</v>
      </c>
      <c r="G838" s="314">
        <v>413.399994</v>
      </c>
    </row>
    <row r="839" spans="4:7" ht="15">
      <c r="D839" s="307" t="str">
        <f t="shared" si="13"/>
        <v>5016 - STRANSKA VAS</v>
      </c>
      <c r="E839" s="312">
        <v>5016</v>
      </c>
      <c r="F839" s="313" t="s">
        <v>1989</v>
      </c>
      <c r="G839" s="314">
        <v>185.899994</v>
      </c>
    </row>
    <row r="840" spans="4:7" ht="15">
      <c r="D840" s="307" t="str">
        <f t="shared" si="13"/>
        <v>5025 - GROSUPLJE</v>
      </c>
      <c r="E840" s="312">
        <v>5025</v>
      </c>
      <c r="F840" s="313" t="s">
        <v>730</v>
      </c>
      <c r="G840" s="314">
        <v>8542.299805</v>
      </c>
    </row>
    <row r="841" spans="4:7" ht="15">
      <c r="D841" s="307" t="str">
        <f t="shared" si="13"/>
        <v>5031 - MALO MLAČEVO</v>
      </c>
      <c r="E841" s="312">
        <v>5031</v>
      </c>
      <c r="F841" s="313" t="s">
        <v>1990</v>
      </c>
      <c r="G841" s="314">
        <v>265.200012</v>
      </c>
    </row>
    <row r="842" spans="4:7" ht="15">
      <c r="D842" s="307" t="str">
        <f t="shared" si="13"/>
        <v>5034 - MALA STARA VAS</v>
      </c>
      <c r="E842" s="312">
        <v>5034</v>
      </c>
      <c r="F842" s="313" t="s">
        <v>1991</v>
      </c>
      <c r="G842" s="314">
        <v>107.900002</v>
      </c>
    </row>
    <row r="843" spans="4:7" ht="15">
      <c r="D843" s="307" t="str">
        <f t="shared" si="13"/>
        <v>5038 - VELIKA STARA VAS</v>
      </c>
      <c r="E843" s="312">
        <v>5038</v>
      </c>
      <c r="F843" s="313" t="s">
        <v>1992</v>
      </c>
      <c r="G843" s="314">
        <v>143</v>
      </c>
    </row>
    <row r="844" spans="4:7" ht="15">
      <c r="D844" s="307" t="str">
        <f t="shared" si="13"/>
        <v>5042 - SPODNJE BLATO</v>
      </c>
      <c r="E844" s="312">
        <v>5042</v>
      </c>
      <c r="F844" s="313" t="s">
        <v>1993</v>
      </c>
      <c r="G844" s="314">
        <v>133.899994</v>
      </c>
    </row>
    <row r="845" spans="4:7" ht="15">
      <c r="D845" s="307" t="str">
        <f t="shared" si="13"/>
        <v>5045 - VELIKO MLAČEVO</v>
      </c>
      <c r="E845" s="312">
        <v>5045</v>
      </c>
      <c r="F845" s="313" t="s">
        <v>1994</v>
      </c>
      <c r="G845" s="314">
        <v>440.700012</v>
      </c>
    </row>
    <row r="846" spans="4:7" ht="15">
      <c r="D846" s="307" t="str">
        <f t="shared" si="13"/>
        <v>5046 - GATINA</v>
      </c>
      <c r="E846" s="312">
        <v>5046</v>
      </c>
      <c r="F846" s="313" t="s">
        <v>1995</v>
      </c>
      <c r="G846" s="314">
        <v>171.600006</v>
      </c>
    </row>
    <row r="847" spans="4:7" ht="15">
      <c r="D847" s="307" t="str">
        <f t="shared" si="13"/>
        <v>5051 - ZAGRADEC PRI GROSUPLJEM</v>
      </c>
      <c r="E847" s="312">
        <v>5051</v>
      </c>
      <c r="F847" s="313" t="s">
        <v>1996</v>
      </c>
      <c r="G847" s="314">
        <v>522.599976</v>
      </c>
    </row>
    <row r="848" spans="4:7" ht="15">
      <c r="D848" s="307" t="str">
        <f t="shared" si="13"/>
        <v>5054 - VELIKA RAČNA</v>
      </c>
      <c r="E848" s="312">
        <v>5054</v>
      </c>
      <c r="F848" s="313" t="s">
        <v>1997</v>
      </c>
      <c r="G848" s="314">
        <v>492.700012</v>
      </c>
    </row>
    <row r="849" spans="4:7" ht="15">
      <c r="D849" s="307" t="str">
        <f t="shared" si="13"/>
        <v>5057 - PEČ</v>
      </c>
      <c r="E849" s="312">
        <v>5057</v>
      </c>
      <c r="F849" s="313" t="s">
        <v>1998</v>
      </c>
      <c r="G849" s="314">
        <v>102.699997</v>
      </c>
    </row>
    <row r="850" spans="4:7" ht="15">
      <c r="D850" s="307" t="str">
        <f t="shared" si="13"/>
        <v>5060 - ŽALNA</v>
      </c>
      <c r="E850" s="312">
        <v>5060</v>
      </c>
      <c r="F850" s="313" t="s">
        <v>1999</v>
      </c>
      <c r="G850" s="314">
        <v>70.199997</v>
      </c>
    </row>
    <row r="851" spans="4:7" ht="15">
      <c r="D851" s="307" t="str">
        <f t="shared" si="13"/>
        <v>5062 - ČUŠPERK</v>
      </c>
      <c r="E851" s="312">
        <v>5062</v>
      </c>
      <c r="F851" s="313" t="s">
        <v>2000</v>
      </c>
      <c r="G851" s="314">
        <v>302.899994</v>
      </c>
    </row>
    <row r="852" spans="4:7" ht="15">
      <c r="D852" s="307" t="str">
        <f t="shared" si="13"/>
        <v>5068 - POLICA</v>
      </c>
      <c r="E852" s="312">
        <v>5068</v>
      </c>
      <c r="F852" s="313" t="s">
        <v>1796</v>
      </c>
      <c r="G852" s="314">
        <v>468</v>
      </c>
    </row>
    <row r="853" spans="4:7" ht="15">
      <c r="D853" s="307" t="str">
        <f t="shared" si="13"/>
        <v>5070 - ŽALNA</v>
      </c>
      <c r="E853" s="312">
        <v>5070</v>
      </c>
      <c r="F853" s="313" t="s">
        <v>1999</v>
      </c>
      <c r="G853" s="314">
        <v>327.600006</v>
      </c>
    </row>
    <row r="854" spans="4:7" ht="15">
      <c r="D854" s="307" t="str">
        <f t="shared" si="13"/>
        <v>5077 - VELIKA LOKA</v>
      </c>
      <c r="E854" s="312">
        <v>5077</v>
      </c>
      <c r="F854" s="313" t="s">
        <v>2001</v>
      </c>
      <c r="G854" s="314">
        <v>235.300003</v>
      </c>
    </row>
    <row r="855" spans="4:7" ht="15">
      <c r="D855" s="307" t="str">
        <f t="shared" si="13"/>
        <v>5082 - LUČE</v>
      </c>
      <c r="E855" s="312">
        <v>5082</v>
      </c>
      <c r="F855" s="313" t="s">
        <v>2002</v>
      </c>
      <c r="G855" s="314">
        <v>218.399994</v>
      </c>
    </row>
    <row r="856" spans="4:7" ht="15">
      <c r="D856" s="307" t="str">
        <f t="shared" si="13"/>
        <v>5087 - GROSUPLJE</v>
      </c>
      <c r="E856" s="312">
        <v>5087</v>
      </c>
      <c r="F856" s="313" t="s">
        <v>730</v>
      </c>
      <c r="G856" s="314">
        <v>67.599998</v>
      </c>
    </row>
    <row r="857" spans="4:7" ht="15">
      <c r="D857" s="307" t="str">
        <f t="shared" si="13"/>
        <v>5107 - VINO</v>
      </c>
      <c r="E857" s="312">
        <v>5107</v>
      </c>
      <c r="F857" s="313" t="s">
        <v>2003</v>
      </c>
      <c r="G857" s="314">
        <v>122.199997</v>
      </c>
    </row>
    <row r="858" spans="4:7" ht="15">
      <c r="D858" s="307" t="str">
        <f t="shared" si="13"/>
        <v>5112 - BIČJE-PECE</v>
      </c>
      <c r="E858" s="312">
        <v>5112</v>
      </c>
      <c r="F858" s="313" t="s">
        <v>2004</v>
      </c>
      <c r="G858" s="314">
        <v>105.300003</v>
      </c>
    </row>
    <row r="859" spans="4:7" ht="15">
      <c r="D859" s="307" t="str">
        <f t="shared" si="13"/>
        <v>5113 - PODGORICA PRI PODTABORU</v>
      </c>
      <c r="E859" s="312">
        <v>5113</v>
      </c>
      <c r="F859" s="313" t="s">
        <v>2005</v>
      </c>
      <c r="G859" s="314">
        <v>55.900002</v>
      </c>
    </row>
    <row r="860" spans="4:7" ht="15">
      <c r="D860" s="307" t="str">
        <f t="shared" si="13"/>
        <v>5114 - PECE</v>
      </c>
      <c r="E860" s="312">
        <v>5114</v>
      </c>
      <c r="F860" s="313" t="s">
        <v>2006</v>
      </c>
      <c r="G860" s="314">
        <v>101.400002</v>
      </c>
    </row>
    <row r="861" spans="4:7" ht="15">
      <c r="D861" s="307" t="str">
        <f t="shared" si="13"/>
        <v>5115 - ŠT. JURIJ</v>
      </c>
      <c r="E861" s="312">
        <v>5115</v>
      </c>
      <c r="F861" s="313" t="s">
        <v>2007</v>
      </c>
      <c r="G861" s="314">
        <v>57.200001</v>
      </c>
    </row>
    <row r="862" spans="4:7" ht="15">
      <c r="D862" s="307" t="str">
        <f t="shared" si="13"/>
        <v>5116 - PONOVA VAS-ST.JURIJ</v>
      </c>
      <c r="E862" s="312">
        <v>5116</v>
      </c>
      <c r="F862" s="313" t="s">
        <v>2008</v>
      </c>
      <c r="G862" s="314">
        <v>1331.199951</v>
      </c>
    </row>
    <row r="863" spans="4:7" ht="15">
      <c r="D863" s="307" t="str">
        <f t="shared" si="13"/>
        <v>5118 - SPODNJA SLIVNICA</v>
      </c>
      <c r="E863" s="312">
        <v>5118</v>
      </c>
      <c r="F863" s="313" t="s">
        <v>2009</v>
      </c>
      <c r="G863" s="314">
        <v>679.900024</v>
      </c>
    </row>
    <row r="864" spans="4:7" ht="15">
      <c r="D864" s="307" t="str">
        <f t="shared" si="13"/>
        <v>5119 - HRASTJE PRI GROSUPLJEM</v>
      </c>
      <c r="E864" s="312">
        <v>5119</v>
      </c>
      <c r="F864" s="313" t="s">
        <v>2010</v>
      </c>
      <c r="G864" s="314">
        <v>132.600006</v>
      </c>
    </row>
    <row r="865" spans="4:7" ht="15">
      <c r="D865" s="307" t="str">
        <f t="shared" si="13"/>
        <v>5122 - BREZJE PRI GROSUPLJEM</v>
      </c>
      <c r="E865" s="312">
        <v>5122</v>
      </c>
      <c r="F865" s="313" t="s">
        <v>2011</v>
      </c>
      <c r="G865" s="314">
        <v>1011.400024</v>
      </c>
    </row>
    <row r="866" spans="4:7" ht="15">
      <c r="D866" s="307" t="str">
        <f t="shared" si="13"/>
        <v>5127 - PODGORICA PRI ŠMARJU</v>
      </c>
      <c r="E866" s="312">
        <v>5127</v>
      </c>
      <c r="F866" s="313" t="s">
        <v>2012</v>
      </c>
      <c r="G866" s="314">
        <v>119.599998</v>
      </c>
    </row>
    <row r="867" spans="4:7" ht="15">
      <c r="D867" s="307" t="str">
        <f t="shared" si="13"/>
        <v>5128 - SELA PRI ŠMARJU</v>
      </c>
      <c r="E867" s="312">
        <v>5128</v>
      </c>
      <c r="F867" s="313" t="s">
        <v>2013</v>
      </c>
      <c r="G867" s="314">
        <v>214.5</v>
      </c>
    </row>
    <row r="868" spans="4:7" ht="15">
      <c r="D868" s="307" t="str">
        <f t="shared" si="13"/>
        <v>5129 - CIKAVA</v>
      </c>
      <c r="E868" s="312">
        <v>5129</v>
      </c>
      <c r="F868" s="313" t="s">
        <v>2014</v>
      </c>
      <c r="G868" s="314">
        <v>318.5</v>
      </c>
    </row>
    <row r="869" spans="4:7" ht="15">
      <c r="D869" s="307" t="str">
        <f t="shared" si="13"/>
        <v>5130 - PARADIŠČE</v>
      </c>
      <c r="E869" s="312">
        <v>5130</v>
      </c>
      <c r="F869" s="313" t="s">
        <v>2015</v>
      </c>
      <c r="G869" s="314">
        <v>83.199997</v>
      </c>
    </row>
    <row r="870" spans="4:7" ht="15">
      <c r="D870" s="307" t="str">
        <f t="shared" si="13"/>
        <v>5133 - GROSUPLJE</v>
      </c>
      <c r="E870" s="312">
        <v>5133</v>
      </c>
      <c r="F870" s="313" t="s">
        <v>730</v>
      </c>
      <c r="G870" s="314">
        <v>111.800003</v>
      </c>
    </row>
    <row r="871" spans="4:7" ht="15">
      <c r="D871" s="307" t="str">
        <f t="shared" si="13"/>
        <v>5134 - ZGORNJA SLIVNICA</v>
      </c>
      <c r="E871" s="312">
        <v>5134</v>
      </c>
      <c r="F871" s="313" t="s">
        <v>2016</v>
      </c>
      <c r="G871" s="314">
        <v>102.699997</v>
      </c>
    </row>
    <row r="872" spans="4:7" ht="15">
      <c r="D872" s="307" t="str">
        <f t="shared" si="13"/>
        <v>5144 - GORENJA BREZOVICA</v>
      </c>
      <c r="E872" s="312">
        <v>5144</v>
      </c>
      <c r="F872" s="313" t="s">
        <v>2017</v>
      </c>
      <c r="G872" s="314">
        <v>55.900002</v>
      </c>
    </row>
    <row r="873" spans="4:7" ht="15">
      <c r="D873" s="307" t="str">
        <f t="shared" si="13"/>
        <v>5146 - STRAHOMER</v>
      </c>
      <c r="E873" s="312">
        <v>5146</v>
      </c>
      <c r="F873" s="313" t="s">
        <v>2018</v>
      </c>
      <c r="G873" s="314">
        <v>200.199997</v>
      </c>
    </row>
    <row r="874" spans="4:7" ht="15">
      <c r="D874" s="307" t="str">
        <f t="shared" si="13"/>
        <v>5148 - PREVALJE POD KRIMOM</v>
      </c>
      <c r="E874" s="312">
        <v>5148</v>
      </c>
      <c r="F874" s="313" t="s">
        <v>2019</v>
      </c>
      <c r="G874" s="314">
        <v>1417</v>
      </c>
    </row>
    <row r="875" spans="4:7" ht="15">
      <c r="D875" s="307" t="str">
        <f t="shared" si="13"/>
        <v>5149 - PREVALJE POD KRIMOM</v>
      </c>
      <c r="E875" s="312">
        <v>5149</v>
      </c>
      <c r="F875" s="313" t="s">
        <v>2019</v>
      </c>
      <c r="G875" s="314">
        <v>83.199997</v>
      </c>
    </row>
    <row r="876" spans="4:7" ht="15">
      <c r="D876" s="307" t="str">
        <f t="shared" si="13"/>
        <v>5150 - PREVALJE POD KRIMOM</v>
      </c>
      <c r="E876" s="312">
        <v>5150</v>
      </c>
      <c r="F876" s="313" t="s">
        <v>2019</v>
      </c>
      <c r="G876" s="314">
        <v>149.5</v>
      </c>
    </row>
    <row r="877" spans="4:7" ht="15">
      <c r="D877" s="307" t="str">
        <f t="shared" si="13"/>
        <v>5155 - PODPEČ</v>
      </c>
      <c r="E877" s="312">
        <v>5155</v>
      </c>
      <c r="F877" s="313" t="s">
        <v>2020</v>
      </c>
      <c r="G877" s="314">
        <v>1617.199951</v>
      </c>
    </row>
    <row r="878" spans="4:7" ht="15">
      <c r="D878" s="307" t="str">
        <f t="shared" si="13"/>
        <v>5162 - MATENA</v>
      </c>
      <c r="E878" s="312">
        <v>5162</v>
      </c>
      <c r="F878" s="313" t="s">
        <v>653</v>
      </c>
      <c r="G878" s="314">
        <v>388.700012</v>
      </c>
    </row>
    <row r="879" spans="4:7" ht="15">
      <c r="D879" s="307" t="str">
        <f t="shared" si="13"/>
        <v>5163 - IŠKA LOKA</v>
      </c>
      <c r="E879" s="312">
        <v>5163</v>
      </c>
      <c r="F879" s="313" t="s">
        <v>2021</v>
      </c>
      <c r="G879" s="314">
        <v>656.5</v>
      </c>
    </row>
    <row r="880" spans="4:7" ht="15">
      <c r="D880" s="307" t="str">
        <f t="shared" si="13"/>
        <v>5166 - TOMIŠELJ</v>
      </c>
      <c r="E880" s="312">
        <v>5166</v>
      </c>
      <c r="F880" s="313" t="s">
        <v>2022</v>
      </c>
      <c r="G880" s="314">
        <v>122.199997</v>
      </c>
    </row>
    <row r="881" spans="4:7" ht="15">
      <c r="D881" s="307" t="str">
        <f t="shared" si="13"/>
        <v>5167 - TOMIŠELJ</v>
      </c>
      <c r="E881" s="312">
        <v>5167</v>
      </c>
      <c r="F881" s="313" t="s">
        <v>2022</v>
      </c>
      <c r="G881" s="314">
        <v>197.600006</v>
      </c>
    </row>
    <row r="882" spans="4:7" ht="15">
      <c r="D882" s="307" t="str">
        <f t="shared" si="13"/>
        <v>5168 - VRBLJENE</v>
      </c>
      <c r="E882" s="312">
        <v>5168</v>
      </c>
      <c r="F882" s="313" t="s">
        <v>2023</v>
      </c>
      <c r="G882" s="314">
        <v>279.5</v>
      </c>
    </row>
    <row r="883" spans="4:7" ht="15">
      <c r="D883" s="307" t="str">
        <f t="shared" si="13"/>
        <v>5169 - VNANJE GORICE</v>
      </c>
      <c r="E883" s="312">
        <v>5169</v>
      </c>
      <c r="F883" s="313" t="s">
        <v>2024</v>
      </c>
      <c r="G883" s="314">
        <v>119.599998</v>
      </c>
    </row>
    <row r="884" spans="4:7" ht="15">
      <c r="D884" s="307" t="str">
        <f t="shared" si="13"/>
        <v>5172 - GOLO</v>
      </c>
      <c r="E884" s="312">
        <v>5172</v>
      </c>
      <c r="F884" s="313" t="s">
        <v>2025</v>
      </c>
      <c r="G884" s="314">
        <v>392.600006</v>
      </c>
    </row>
    <row r="885" spans="4:7" ht="15">
      <c r="D885" s="307" t="str">
        <f t="shared" si="13"/>
        <v>5173 - ŠKRILJE</v>
      </c>
      <c r="E885" s="312">
        <v>5173</v>
      </c>
      <c r="F885" s="313" t="s">
        <v>2026</v>
      </c>
      <c r="G885" s="314">
        <v>439.399994</v>
      </c>
    </row>
    <row r="886" spans="4:7" ht="15">
      <c r="D886" s="307" t="str">
        <f t="shared" si="13"/>
        <v>5174 - GOLO</v>
      </c>
      <c r="E886" s="312">
        <v>5174</v>
      </c>
      <c r="F886" s="313" t="s">
        <v>2025</v>
      </c>
      <c r="G886" s="314">
        <v>215.800003</v>
      </c>
    </row>
    <row r="887" spans="4:7" ht="15">
      <c r="D887" s="307" t="str">
        <f t="shared" si="13"/>
        <v>5176 - VRH NAD ŽELIMLJAMI</v>
      </c>
      <c r="E887" s="312">
        <v>5176</v>
      </c>
      <c r="F887" s="313" t="s">
        <v>2027</v>
      </c>
      <c r="G887" s="314">
        <v>55.900002</v>
      </c>
    </row>
    <row r="888" spans="4:7" ht="15">
      <c r="D888" s="307" t="str">
        <f t="shared" si="13"/>
        <v>5190 - IŠKA VAS</v>
      </c>
      <c r="E888" s="312">
        <v>5190</v>
      </c>
      <c r="F888" s="313" t="s">
        <v>2028</v>
      </c>
      <c r="G888" s="314">
        <v>717.599976</v>
      </c>
    </row>
    <row r="889" spans="4:7" ht="15">
      <c r="D889" s="307" t="str">
        <f t="shared" si="13"/>
        <v>5193 - SMRJENE</v>
      </c>
      <c r="E889" s="312">
        <v>5193</v>
      </c>
      <c r="F889" s="313" t="s">
        <v>2029</v>
      </c>
      <c r="G889" s="314">
        <v>197.600006</v>
      </c>
    </row>
    <row r="890" spans="4:7" ht="15">
      <c r="D890" s="307" t="str">
        <f t="shared" si="13"/>
        <v>5194 - DRENIK</v>
      </c>
      <c r="E890" s="312">
        <v>5194</v>
      </c>
      <c r="F890" s="313" t="s">
        <v>2030</v>
      </c>
      <c r="G890" s="314">
        <v>81.900002</v>
      </c>
    </row>
    <row r="891" spans="4:7" ht="15">
      <c r="D891" s="307" t="str">
        <f t="shared" si="13"/>
        <v>5201 - ŽELIMLJE</v>
      </c>
      <c r="E891" s="312">
        <v>5201</v>
      </c>
      <c r="F891" s="313" t="s">
        <v>2031</v>
      </c>
      <c r="G891" s="314">
        <v>343.200012</v>
      </c>
    </row>
    <row r="892" spans="4:7" ht="15">
      <c r="D892" s="307" t="str">
        <f t="shared" si="13"/>
        <v>5206 - STAJE</v>
      </c>
      <c r="E892" s="312">
        <v>5206</v>
      </c>
      <c r="F892" s="313" t="s">
        <v>2032</v>
      </c>
      <c r="G892" s="314">
        <v>165.100006</v>
      </c>
    </row>
    <row r="893" spans="4:7" ht="15">
      <c r="D893" s="307" t="str">
        <f t="shared" si="13"/>
        <v>5207 - KOT</v>
      </c>
      <c r="E893" s="312">
        <v>5207</v>
      </c>
      <c r="F893" s="313" t="s">
        <v>1909</v>
      </c>
      <c r="G893" s="314">
        <v>140.399994</v>
      </c>
    </row>
    <row r="894" spans="4:7" ht="15">
      <c r="D894" s="307" t="str">
        <f t="shared" si="13"/>
        <v>5208 - IG</v>
      </c>
      <c r="E894" s="312">
        <v>5208</v>
      </c>
      <c r="F894" s="313" t="s">
        <v>1150</v>
      </c>
      <c r="G894" s="314">
        <v>2688.399902</v>
      </c>
    </row>
    <row r="895" spans="4:7" ht="15">
      <c r="D895" s="307" t="str">
        <f t="shared" si="13"/>
        <v>5209 - GORENJE BLATO</v>
      </c>
      <c r="E895" s="312">
        <v>5209</v>
      </c>
      <c r="F895" s="313" t="s">
        <v>2033</v>
      </c>
      <c r="G895" s="314">
        <v>115.699997</v>
      </c>
    </row>
    <row r="896" spans="4:7" ht="15">
      <c r="D896" s="307" t="str">
        <f t="shared" si="13"/>
        <v>5212 - PIJAVA GORICA</v>
      </c>
      <c r="E896" s="312">
        <v>5212</v>
      </c>
      <c r="F896" s="313" t="s">
        <v>2034</v>
      </c>
      <c r="G896" s="314">
        <v>936</v>
      </c>
    </row>
    <row r="897" spans="4:7" ht="15">
      <c r="D897" s="307" t="str">
        <f t="shared" si="13"/>
        <v>5215 - LAVRICA</v>
      </c>
      <c r="E897" s="312">
        <v>5215</v>
      </c>
      <c r="F897" s="313" t="s">
        <v>2035</v>
      </c>
      <c r="G897" s="314">
        <v>175.5</v>
      </c>
    </row>
    <row r="898" spans="4:7" ht="15">
      <c r="D898" s="307" t="str">
        <f t="shared" si="13"/>
        <v>5216 - LAVRICA</v>
      </c>
      <c r="E898" s="312">
        <v>5216</v>
      </c>
      <c r="F898" s="313" t="s">
        <v>2035</v>
      </c>
      <c r="G898" s="314">
        <v>110.5</v>
      </c>
    </row>
    <row r="899" spans="4:7" ht="15">
      <c r="D899" s="307" t="str">
        <f t="shared" si="13"/>
        <v>5219 - ORLE</v>
      </c>
      <c r="E899" s="312">
        <v>5219</v>
      </c>
      <c r="F899" s="313" t="s">
        <v>2036</v>
      </c>
      <c r="G899" s="314">
        <v>248.300003</v>
      </c>
    </row>
    <row r="900" spans="4:7" ht="15">
      <c r="D900" s="307" t="str">
        <f aca="true" t="shared" si="14" ref="D900:D963">E900&amp;" - "&amp;F900</f>
        <v>5229 - ZAPOTOK</v>
      </c>
      <c r="E900" s="312">
        <v>5229</v>
      </c>
      <c r="F900" s="313" t="s">
        <v>2037</v>
      </c>
      <c r="G900" s="314">
        <v>373.100006</v>
      </c>
    </row>
    <row r="901" spans="4:7" ht="15">
      <c r="D901" s="307" t="str">
        <f t="shared" si="14"/>
        <v>5238 - VRH</v>
      </c>
      <c r="E901" s="312">
        <v>5238</v>
      </c>
      <c r="F901" s="313" t="s">
        <v>2038</v>
      </c>
      <c r="G901" s="314">
        <v>156</v>
      </c>
    </row>
    <row r="902" spans="4:7" ht="15">
      <c r="D902" s="307" t="str">
        <f t="shared" si="14"/>
        <v>5239 - IGA VAS</v>
      </c>
      <c r="E902" s="312">
        <v>5239</v>
      </c>
      <c r="F902" s="313" t="s">
        <v>2039</v>
      </c>
      <c r="G902" s="314">
        <v>72.800003</v>
      </c>
    </row>
    <row r="903" spans="4:7" ht="15">
      <c r="D903" s="307" t="str">
        <f t="shared" si="14"/>
        <v>5240 - VIŠEVEK</v>
      </c>
      <c r="E903" s="312">
        <v>5240</v>
      </c>
      <c r="F903" s="313" t="s">
        <v>2040</v>
      </c>
      <c r="G903" s="314">
        <v>200.199997</v>
      </c>
    </row>
    <row r="904" spans="4:7" ht="15">
      <c r="D904" s="307" t="str">
        <f t="shared" si="14"/>
        <v>5241 - STARI TRG PRI LOŽU</v>
      </c>
      <c r="E904" s="312">
        <v>5241</v>
      </c>
      <c r="F904" s="313" t="s">
        <v>2041</v>
      </c>
      <c r="G904" s="314">
        <v>232.699997</v>
      </c>
    </row>
    <row r="905" spans="4:7" ht="15">
      <c r="D905" s="307" t="str">
        <f t="shared" si="14"/>
        <v>5243 - ŠMARATA</v>
      </c>
      <c r="E905" s="312">
        <v>5243</v>
      </c>
      <c r="F905" s="313" t="s">
        <v>2042</v>
      </c>
      <c r="G905" s="314">
        <v>123.5</v>
      </c>
    </row>
    <row r="906" spans="4:7" ht="15">
      <c r="D906" s="307" t="str">
        <f t="shared" si="14"/>
        <v>5244 - KOZARIŠČE</v>
      </c>
      <c r="E906" s="312">
        <v>5244</v>
      </c>
      <c r="F906" s="313" t="s">
        <v>2043</v>
      </c>
      <c r="G906" s="314">
        <v>317.200012</v>
      </c>
    </row>
    <row r="907" spans="4:7" ht="15">
      <c r="D907" s="307" t="str">
        <f t="shared" si="14"/>
        <v>5245 - PUDOB</v>
      </c>
      <c r="E907" s="312">
        <v>5245</v>
      </c>
      <c r="F907" s="313" t="s">
        <v>2044</v>
      </c>
      <c r="G907" s="314">
        <v>71.5</v>
      </c>
    </row>
    <row r="908" spans="4:7" ht="15">
      <c r="D908" s="307" t="str">
        <f t="shared" si="14"/>
        <v>5248 - PUDOB</v>
      </c>
      <c r="E908" s="312">
        <v>5248</v>
      </c>
      <c r="F908" s="313" t="s">
        <v>2044</v>
      </c>
      <c r="G908" s="314">
        <v>445.899994</v>
      </c>
    </row>
    <row r="909" spans="4:7" ht="15">
      <c r="D909" s="307" t="str">
        <f t="shared" si="14"/>
        <v>5250 - DANE</v>
      </c>
      <c r="E909" s="312">
        <v>5250</v>
      </c>
      <c r="F909" s="313" t="s">
        <v>2045</v>
      </c>
      <c r="G909" s="314">
        <v>106.599998</v>
      </c>
    </row>
    <row r="910" spans="4:7" ht="15">
      <c r="D910" s="307" t="str">
        <f t="shared" si="14"/>
        <v>5259 - PODLOŽ</v>
      </c>
      <c r="E910" s="312">
        <v>5259</v>
      </c>
      <c r="F910" s="313" t="s">
        <v>2046</v>
      </c>
      <c r="G910" s="314">
        <v>75.400002</v>
      </c>
    </row>
    <row r="911" spans="4:7" ht="15">
      <c r="D911" s="307" t="str">
        <f t="shared" si="14"/>
        <v>5260 - PODCERKEV</v>
      </c>
      <c r="E911" s="312">
        <v>5260</v>
      </c>
      <c r="F911" s="313" t="s">
        <v>2047</v>
      </c>
      <c r="G911" s="314">
        <v>140.399994</v>
      </c>
    </row>
    <row r="912" spans="4:7" ht="15">
      <c r="D912" s="307" t="str">
        <f t="shared" si="14"/>
        <v>5261 - LOŽ</v>
      </c>
      <c r="E912" s="312">
        <v>5261</v>
      </c>
      <c r="F912" s="313" t="s">
        <v>2048</v>
      </c>
      <c r="G912" s="314">
        <v>302.899994</v>
      </c>
    </row>
    <row r="913" spans="4:7" ht="15">
      <c r="D913" s="307" t="str">
        <f t="shared" si="14"/>
        <v>5262 - STARI TRG PRI LOŽU</v>
      </c>
      <c r="E913" s="312">
        <v>5262</v>
      </c>
      <c r="F913" s="313" t="s">
        <v>2041</v>
      </c>
      <c r="G913" s="314">
        <v>1444.300049</v>
      </c>
    </row>
    <row r="914" spans="4:7" ht="15">
      <c r="D914" s="307" t="str">
        <f t="shared" si="14"/>
        <v>5263 - MARKOVEC</v>
      </c>
      <c r="E914" s="312">
        <v>5263</v>
      </c>
      <c r="F914" s="313" t="s">
        <v>2049</v>
      </c>
      <c r="G914" s="314">
        <v>265.200012</v>
      </c>
    </row>
    <row r="915" spans="4:7" ht="15">
      <c r="D915" s="307" t="str">
        <f t="shared" si="14"/>
        <v>5264 - BABNO POLJE</v>
      </c>
      <c r="E915" s="312">
        <v>5264</v>
      </c>
      <c r="F915" s="313" t="s">
        <v>2050</v>
      </c>
      <c r="G915" s="314">
        <v>176.800003</v>
      </c>
    </row>
    <row r="916" spans="4:7" ht="15">
      <c r="D916" s="307" t="str">
        <f t="shared" si="14"/>
        <v>5268 - VRHNIKA PRI LOŽU</v>
      </c>
      <c r="E916" s="312">
        <v>5268</v>
      </c>
      <c r="F916" s="313" t="s">
        <v>2051</v>
      </c>
      <c r="G916" s="314">
        <v>126.099998</v>
      </c>
    </row>
    <row r="917" spans="4:7" ht="15">
      <c r="D917" s="307" t="str">
        <f t="shared" si="14"/>
        <v>5276 - IVANJE SELO</v>
      </c>
      <c r="E917" s="312">
        <v>5276</v>
      </c>
      <c r="F917" s="313" t="s">
        <v>2052</v>
      </c>
      <c r="G917" s="314">
        <v>261.299988</v>
      </c>
    </row>
    <row r="918" spans="4:7" ht="15">
      <c r="D918" s="307" t="str">
        <f t="shared" si="14"/>
        <v>5278 - UNEC</v>
      </c>
      <c r="E918" s="312">
        <v>5278</v>
      </c>
      <c r="F918" s="313" t="s">
        <v>2053</v>
      </c>
      <c r="G918" s="314">
        <v>880.099976</v>
      </c>
    </row>
    <row r="919" spans="4:7" ht="15">
      <c r="D919" s="307" t="str">
        <f t="shared" si="14"/>
        <v>5283 - RAKEK</v>
      </c>
      <c r="E919" s="312">
        <v>5283</v>
      </c>
      <c r="F919" s="313" t="s">
        <v>716</v>
      </c>
      <c r="G919" s="314">
        <v>2726.100098</v>
      </c>
    </row>
    <row r="920" spans="4:7" ht="15">
      <c r="D920" s="307" t="str">
        <f t="shared" si="14"/>
        <v>5284 - DOLENJE JEZERO</v>
      </c>
      <c r="E920" s="312">
        <v>5284</v>
      </c>
      <c r="F920" s="313" t="s">
        <v>2054</v>
      </c>
      <c r="G920" s="314">
        <v>300.299988</v>
      </c>
    </row>
    <row r="921" spans="4:7" ht="15">
      <c r="D921" s="307" t="str">
        <f t="shared" si="14"/>
        <v>5285 - MARTINJAK</v>
      </c>
      <c r="E921" s="312">
        <v>5285</v>
      </c>
      <c r="F921" s="313" t="s">
        <v>2055</v>
      </c>
      <c r="G921" s="314">
        <v>361.399994</v>
      </c>
    </row>
    <row r="922" spans="4:7" ht="15">
      <c r="D922" s="307" t="str">
        <f t="shared" si="14"/>
        <v>5286 - CERKNICA</v>
      </c>
      <c r="E922" s="312">
        <v>5286</v>
      </c>
      <c r="F922" s="313" t="s">
        <v>720</v>
      </c>
      <c r="G922" s="314">
        <v>4446</v>
      </c>
    </row>
    <row r="923" spans="4:7" ht="15">
      <c r="D923" s="307" t="str">
        <f t="shared" si="14"/>
        <v>5287 - DOLENJA VAS</v>
      </c>
      <c r="E923" s="312">
        <v>5287</v>
      </c>
      <c r="F923" s="313" t="s">
        <v>1650</v>
      </c>
      <c r="G923" s="314">
        <v>608.400024</v>
      </c>
    </row>
    <row r="924" spans="4:7" ht="15">
      <c r="D924" s="307" t="str">
        <f t="shared" si="14"/>
        <v>5290 - ZELŠE</v>
      </c>
      <c r="E924" s="312">
        <v>5290</v>
      </c>
      <c r="F924" s="313" t="s">
        <v>2056</v>
      </c>
      <c r="G924" s="314">
        <v>135.199997</v>
      </c>
    </row>
    <row r="925" spans="4:7" ht="15">
      <c r="D925" s="307" t="str">
        <f t="shared" si="14"/>
        <v>5292 - CERKNICA</v>
      </c>
      <c r="E925" s="312">
        <v>5292</v>
      </c>
      <c r="F925" s="313" t="s">
        <v>720</v>
      </c>
      <c r="G925" s="314">
        <v>171.600006</v>
      </c>
    </row>
    <row r="926" spans="4:7" ht="15">
      <c r="D926" s="307" t="str">
        <f t="shared" si="14"/>
        <v>5297 - BLOČICE</v>
      </c>
      <c r="E926" s="312">
        <v>5297</v>
      </c>
      <c r="F926" s="313" t="s">
        <v>2057</v>
      </c>
      <c r="G926" s="314">
        <v>149.5</v>
      </c>
    </row>
    <row r="927" spans="4:7" ht="15">
      <c r="D927" s="307" t="str">
        <f t="shared" si="14"/>
        <v>5298 - ŽEROVNICA</v>
      </c>
      <c r="E927" s="312">
        <v>5298</v>
      </c>
      <c r="F927" s="313" t="s">
        <v>2058</v>
      </c>
      <c r="G927" s="314">
        <v>248.300003</v>
      </c>
    </row>
    <row r="928" spans="4:7" ht="15">
      <c r="D928" s="307" t="str">
        <f t="shared" si="14"/>
        <v>5299 - LIPSENJ</v>
      </c>
      <c r="E928" s="312">
        <v>5299</v>
      </c>
      <c r="F928" s="313" t="s">
        <v>2059</v>
      </c>
      <c r="G928" s="314">
        <v>146.899994</v>
      </c>
    </row>
    <row r="929" spans="4:7" ht="15">
      <c r="D929" s="307" t="str">
        <f t="shared" si="14"/>
        <v>5300 - GRAHOVO</v>
      </c>
      <c r="E929" s="312">
        <v>5300</v>
      </c>
      <c r="F929" s="313" t="s">
        <v>2060</v>
      </c>
      <c r="G929" s="314">
        <v>618.799988</v>
      </c>
    </row>
    <row r="930" spans="4:7" ht="15">
      <c r="D930" s="307" t="str">
        <f t="shared" si="14"/>
        <v>5304 - BLOŠKA POLICA</v>
      </c>
      <c r="E930" s="312">
        <v>5304</v>
      </c>
      <c r="F930" s="313" t="s">
        <v>2061</v>
      </c>
      <c r="G930" s="314">
        <v>89.699997</v>
      </c>
    </row>
    <row r="931" spans="4:7" ht="15">
      <c r="D931" s="307" t="str">
        <f t="shared" si="14"/>
        <v>5318 - VELIKE BLOKE</v>
      </c>
      <c r="E931" s="312">
        <v>5318</v>
      </c>
      <c r="F931" s="313" t="s">
        <v>2062</v>
      </c>
      <c r="G931" s="314">
        <v>265.200012</v>
      </c>
    </row>
    <row r="932" spans="4:7" ht="15">
      <c r="D932" s="307" t="str">
        <f t="shared" si="14"/>
        <v>5319 - TOPOL PRI BEGUNJAH</v>
      </c>
      <c r="E932" s="312">
        <v>5319</v>
      </c>
      <c r="F932" s="313" t="s">
        <v>2063</v>
      </c>
      <c r="G932" s="314">
        <v>105.300003</v>
      </c>
    </row>
    <row r="933" spans="4:7" ht="15">
      <c r="D933" s="307" t="str">
        <f t="shared" si="14"/>
        <v>5320 - SELŠČEK</v>
      </c>
      <c r="E933" s="312">
        <v>5320</v>
      </c>
      <c r="F933" s="313" t="s">
        <v>2064</v>
      </c>
      <c r="G933" s="314">
        <v>1002.299988</v>
      </c>
    </row>
    <row r="934" spans="4:7" ht="15">
      <c r="D934" s="307" t="str">
        <f t="shared" si="14"/>
        <v>5326 - HRUŠKARJE</v>
      </c>
      <c r="E934" s="312">
        <v>5326</v>
      </c>
      <c r="F934" s="313" t="s">
        <v>2065</v>
      </c>
      <c r="G934" s="314">
        <v>80.599998</v>
      </c>
    </row>
    <row r="935" spans="4:7" ht="15">
      <c r="D935" s="307" t="str">
        <f t="shared" si="14"/>
        <v>5356 - TAVŽLJE</v>
      </c>
      <c r="E935" s="312">
        <v>5356</v>
      </c>
      <c r="F935" s="313" t="s">
        <v>2066</v>
      </c>
      <c r="G935" s="314">
        <v>55.900002</v>
      </c>
    </row>
    <row r="936" spans="4:7" ht="15">
      <c r="D936" s="307" t="str">
        <f t="shared" si="14"/>
        <v>5363 - RAVNE NA BLOKAH</v>
      </c>
      <c r="E936" s="312">
        <v>5363</v>
      </c>
      <c r="F936" s="313" t="s">
        <v>2067</v>
      </c>
      <c r="G936" s="314">
        <v>93.599998</v>
      </c>
    </row>
    <row r="937" spans="4:7" ht="15">
      <c r="D937" s="307" t="str">
        <f t="shared" si="14"/>
        <v>5364 - RUNARSKO</v>
      </c>
      <c r="E937" s="312">
        <v>5364</v>
      </c>
      <c r="F937" s="313" t="s">
        <v>2068</v>
      </c>
      <c r="G937" s="314">
        <v>67.599998</v>
      </c>
    </row>
    <row r="938" spans="4:7" ht="15">
      <c r="D938" s="307" t="str">
        <f t="shared" si="14"/>
        <v>5367 - NOVA VAS</v>
      </c>
      <c r="E938" s="312">
        <v>5367</v>
      </c>
      <c r="F938" s="313" t="s">
        <v>1096</v>
      </c>
      <c r="G938" s="314">
        <v>473.200012</v>
      </c>
    </row>
    <row r="939" spans="4:7" ht="15">
      <c r="D939" s="307" t="str">
        <f t="shared" si="14"/>
        <v>5368 - HUDI VRH</v>
      </c>
      <c r="E939" s="312">
        <v>5368</v>
      </c>
      <c r="F939" s="313" t="s">
        <v>2069</v>
      </c>
      <c r="G939" s="314">
        <v>78</v>
      </c>
    </row>
    <row r="940" spans="4:7" ht="15">
      <c r="D940" s="307" t="str">
        <f t="shared" si="14"/>
        <v>5369 - VELIKI VRH</v>
      </c>
      <c r="E940" s="312">
        <v>5369</v>
      </c>
      <c r="F940" s="313" t="s">
        <v>2070</v>
      </c>
      <c r="G940" s="314">
        <v>54.599998</v>
      </c>
    </row>
    <row r="941" spans="4:7" ht="15">
      <c r="D941" s="307" t="str">
        <f t="shared" si="14"/>
        <v>5371 - STUDENEC NA BLOKAH</v>
      </c>
      <c r="E941" s="312">
        <v>5371</v>
      </c>
      <c r="F941" s="313" t="s">
        <v>2071</v>
      </c>
      <c r="G941" s="314">
        <v>84.5</v>
      </c>
    </row>
    <row r="942" spans="4:7" ht="15">
      <c r="D942" s="307" t="str">
        <f t="shared" si="14"/>
        <v>5372 - TOPOL</v>
      </c>
      <c r="E942" s="312">
        <v>5372</v>
      </c>
      <c r="F942" s="313" t="s">
        <v>2072</v>
      </c>
      <c r="G942" s="314">
        <v>78</v>
      </c>
    </row>
    <row r="943" spans="4:7" ht="15">
      <c r="D943" s="307" t="str">
        <f t="shared" si="14"/>
        <v>5404 - SODRAŽICA</v>
      </c>
      <c r="E943" s="312">
        <v>5404</v>
      </c>
      <c r="F943" s="313" t="s">
        <v>2073</v>
      </c>
      <c r="G943" s="314">
        <v>1129.699951</v>
      </c>
    </row>
    <row r="944" spans="4:7" ht="15">
      <c r="D944" s="307" t="str">
        <f t="shared" si="14"/>
        <v>5407 - ŽIMARICE</v>
      </c>
      <c r="E944" s="312">
        <v>5407</v>
      </c>
      <c r="F944" s="313" t="s">
        <v>2074</v>
      </c>
      <c r="G944" s="314">
        <v>235.300003</v>
      </c>
    </row>
    <row r="945" spans="4:7" ht="15">
      <c r="D945" s="307" t="str">
        <f t="shared" si="14"/>
        <v>5408 - ŽIMARICE</v>
      </c>
      <c r="E945" s="312">
        <v>5408</v>
      </c>
      <c r="F945" s="313" t="s">
        <v>2074</v>
      </c>
      <c r="G945" s="314">
        <v>115.699997</v>
      </c>
    </row>
    <row r="946" spans="4:7" ht="15">
      <c r="D946" s="307" t="str">
        <f t="shared" si="14"/>
        <v>5414 - LIPOVŠICA</v>
      </c>
      <c r="E946" s="312">
        <v>5414</v>
      </c>
      <c r="F946" s="313" t="s">
        <v>2075</v>
      </c>
      <c r="G946" s="314">
        <v>66.300003</v>
      </c>
    </row>
    <row r="947" spans="4:7" ht="15">
      <c r="D947" s="307" t="str">
        <f t="shared" si="14"/>
        <v>5417 - DVORSKA VAS</v>
      </c>
      <c r="E947" s="312">
        <v>5417</v>
      </c>
      <c r="F947" s="313" t="s">
        <v>1762</v>
      </c>
      <c r="G947" s="314">
        <v>130</v>
      </c>
    </row>
    <row r="948" spans="4:7" ht="15">
      <c r="D948" s="307" t="str">
        <f t="shared" si="14"/>
        <v>5464 - VELIKI OSOLNIK</v>
      </c>
      <c r="E948" s="312">
        <v>5464</v>
      </c>
      <c r="F948" s="313" t="s">
        <v>2076</v>
      </c>
      <c r="G948" s="314">
        <v>89.699997</v>
      </c>
    </row>
    <row r="949" spans="4:7" ht="15">
      <c r="D949" s="307" t="str">
        <f t="shared" si="14"/>
        <v>5466 - RAŠICA</v>
      </c>
      <c r="E949" s="312">
        <v>5466</v>
      </c>
      <c r="F949" s="313" t="s">
        <v>1739</v>
      </c>
      <c r="G949" s="314">
        <v>403</v>
      </c>
    </row>
    <row r="950" spans="4:7" ht="15">
      <c r="D950" s="307" t="str">
        <f t="shared" si="14"/>
        <v>5468 - VELIKE LAŠČE</v>
      </c>
      <c r="E950" s="312">
        <v>5468</v>
      </c>
      <c r="F950" s="313" t="s">
        <v>1216</v>
      </c>
      <c r="G950" s="314">
        <v>829.400024</v>
      </c>
    </row>
    <row r="951" spans="4:7" ht="15">
      <c r="D951" s="307" t="str">
        <f t="shared" si="14"/>
        <v>5477 - ULAKA</v>
      </c>
      <c r="E951" s="312">
        <v>5477</v>
      </c>
      <c r="F951" s="313" t="s">
        <v>2077</v>
      </c>
      <c r="G951" s="314">
        <v>65</v>
      </c>
    </row>
    <row r="952" spans="4:7" ht="15">
      <c r="D952" s="307" t="str">
        <f t="shared" si="14"/>
        <v>5483 - VELIKA SLEVICA</v>
      </c>
      <c r="E952" s="312">
        <v>5483</v>
      </c>
      <c r="F952" s="313" t="s">
        <v>2078</v>
      </c>
      <c r="G952" s="314">
        <v>58.5</v>
      </c>
    </row>
    <row r="953" spans="4:7" ht="15">
      <c r="D953" s="307" t="str">
        <f t="shared" si="14"/>
        <v>5488 - SROBOTNIK PRI VEL. LAŠČAH</v>
      </c>
      <c r="E953" s="312">
        <v>5488</v>
      </c>
      <c r="F953" s="313" t="s">
        <v>2079</v>
      </c>
      <c r="G953" s="314">
        <v>78</v>
      </c>
    </row>
    <row r="954" spans="4:7" ht="15">
      <c r="D954" s="307" t="str">
        <f t="shared" si="14"/>
        <v>5498 - TURJAK</v>
      </c>
      <c r="E954" s="312">
        <v>5498</v>
      </c>
      <c r="F954" s="313" t="s">
        <v>2080</v>
      </c>
      <c r="G954" s="314">
        <v>113.099998</v>
      </c>
    </row>
    <row r="955" spans="4:7" ht="15">
      <c r="D955" s="307" t="str">
        <f t="shared" si="14"/>
        <v>5501 - TURJAK</v>
      </c>
      <c r="E955" s="312">
        <v>5501</v>
      </c>
      <c r="F955" s="313" t="s">
        <v>2080</v>
      </c>
      <c r="G955" s="314">
        <v>183.300003</v>
      </c>
    </row>
    <row r="956" spans="4:7" ht="15">
      <c r="D956" s="307" t="str">
        <f t="shared" si="14"/>
        <v>5503 - RAŠICA</v>
      </c>
      <c r="E956" s="312">
        <v>5503</v>
      </c>
      <c r="F956" s="313" t="s">
        <v>1739</v>
      </c>
      <c r="G956" s="314">
        <v>297.700012</v>
      </c>
    </row>
    <row r="957" spans="4:7" ht="15">
      <c r="D957" s="307" t="str">
        <f t="shared" si="14"/>
        <v>5530 - ZAPOTOK</v>
      </c>
      <c r="E957" s="312">
        <v>5530</v>
      </c>
      <c r="F957" s="313" t="s">
        <v>2037</v>
      </c>
      <c r="G957" s="314">
        <v>180.699997</v>
      </c>
    </row>
    <row r="958" spans="4:7" ht="15">
      <c r="D958" s="307" t="str">
        <f t="shared" si="14"/>
        <v>5533 - KOT PRI RIBNICI</v>
      </c>
      <c r="E958" s="312">
        <v>5533</v>
      </c>
      <c r="F958" s="313" t="s">
        <v>2081</v>
      </c>
      <c r="G958" s="314">
        <v>429</v>
      </c>
    </row>
    <row r="959" spans="4:7" ht="15">
      <c r="D959" s="307" t="str">
        <f t="shared" si="14"/>
        <v>5537 - ŽLEBIČ</v>
      </c>
      <c r="E959" s="312">
        <v>5537</v>
      </c>
      <c r="F959" s="313" t="s">
        <v>2082</v>
      </c>
      <c r="G959" s="314">
        <v>439.399994</v>
      </c>
    </row>
    <row r="960" spans="4:7" ht="15">
      <c r="D960" s="307" t="str">
        <f t="shared" si="14"/>
        <v>5539 - SELA</v>
      </c>
      <c r="E960" s="312">
        <v>5539</v>
      </c>
      <c r="F960" s="313" t="s">
        <v>2083</v>
      </c>
      <c r="G960" s="314">
        <v>217.100006</v>
      </c>
    </row>
    <row r="961" spans="4:7" ht="15">
      <c r="D961" s="307" t="str">
        <f t="shared" si="14"/>
        <v>5542 - BREŽE</v>
      </c>
      <c r="E961" s="312">
        <v>5542</v>
      </c>
      <c r="F961" s="313" t="s">
        <v>2084</v>
      </c>
      <c r="G961" s="314">
        <v>169</v>
      </c>
    </row>
    <row r="962" spans="4:7" ht="15">
      <c r="D962" s="307" t="str">
        <f t="shared" si="14"/>
        <v>5543 - SAJEVEC</v>
      </c>
      <c r="E962" s="312">
        <v>5543</v>
      </c>
      <c r="F962" s="313" t="s">
        <v>2085</v>
      </c>
      <c r="G962" s="314">
        <v>158.600006</v>
      </c>
    </row>
    <row r="963" spans="4:7" ht="15">
      <c r="D963" s="307" t="str">
        <f t="shared" si="14"/>
        <v>5546 - BUKOVICA</v>
      </c>
      <c r="E963" s="312">
        <v>5546</v>
      </c>
      <c r="F963" s="313" t="s">
        <v>2086</v>
      </c>
      <c r="G963" s="314">
        <v>127.400002</v>
      </c>
    </row>
    <row r="964" spans="4:7" ht="15">
      <c r="D964" s="307" t="str">
        <f aca="true" t="shared" si="15" ref="D964:D1027">E964&amp;" - "&amp;F964</f>
        <v>5553 - GRIČ</v>
      </c>
      <c r="E964" s="312">
        <v>5553</v>
      </c>
      <c r="F964" s="313" t="s">
        <v>2087</v>
      </c>
      <c r="G964" s="314">
        <v>1162.199951</v>
      </c>
    </row>
    <row r="965" spans="4:7" ht="15">
      <c r="D965" s="307" t="str">
        <f t="shared" si="15"/>
        <v>5560 - RIBNICA</v>
      </c>
      <c r="E965" s="312">
        <v>5560</v>
      </c>
      <c r="F965" s="313" t="s">
        <v>737</v>
      </c>
      <c r="G965" s="314">
        <v>4326.399902</v>
      </c>
    </row>
    <row r="966" spans="4:7" ht="15">
      <c r="D966" s="307" t="str">
        <f t="shared" si="15"/>
        <v>5561 - RIBNICA</v>
      </c>
      <c r="E966" s="312">
        <v>5561</v>
      </c>
      <c r="F966" s="313" t="s">
        <v>737</v>
      </c>
      <c r="G966" s="314">
        <v>622.700012</v>
      </c>
    </row>
    <row r="967" spans="4:7" ht="15">
      <c r="D967" s="307" t="str">
        <f t="shared" si="15"/>
        <v>5563 - RIBNICA</v>
      </c>
      <c r="E967" s="312">
        <v>5563</v>
      </c>
      <c r="F967" s="313" t="s">
        <v>737</v>
      </c>
      <c r="G967" s="314">
        <v>227.5</v>
      </c>
    </row>
    <row r="968" spans="4:7" ht="15">
      <c r="D968" s="307" t="str">
        <f t="shared" si="15"/>
        <v>5564 - BLATE</v>
      </c>
      <c r="E968" s="312">
        <v>5564</v>
      </c>
      <c r="F968" s="313" t="s">
        <v>2088</v>
      </c>
      <c r="G968" s="314">
        <v>65</v>
      </c>
    </row>
    <row r="969" spans="4:7" ht="15">
      <c r="D969" s="307" t="str">
        <f t="shared" si="15"/>
        <v>5565 - NEMŠKA VAS</v>
      </c>
      <c r="E969" s="312">
        <v>5565</v>
      </c>
      <c r="F969" s="313" t="s">
        <v>2089</v>
      </c>
      <c r="G969" s="314">
        <v>361.399994</v>
      </c>
    </row>
    <row r="970" spans="4:7" ht="15">
      <c r="D970" s="307" t="str">
        <f t="shared" si="15"/>
        <v>5571 - GRČARICE</v>
      </c>
      <c r="E970" s="312">
        <v>5571</v>
      </c>
      <c r="F970" s="313" t="s">
        <v>2090</v>
      </c>
      <c r="G970" s="314">
        <v>222.300003</v>
      </c>
    </row>
    <row r="971" spans="4:7" ht="15">
      <c r="D971" s="307" t="str">
        <f t="shared" si="15"/>
        <v>5572 - PRIGORICA</v>
      </c>
      <c r="E971" s="312">
        <v>5572</v>
      </c>
      <c r="F971" s="313" t="s">
        <v>2091</v>
      </c>
      <c r="G971" s="314">
        <v>1586</v>
      </c>
    </row>
    <row r="972" spans="4:7" ht="15">
      <c r="D972" s="307" t="str">
        <f t="shared" si="15"/>
        <v>5573 - RAKITNICA</v>
      </c>
      <c r="E972" s="312">
        <v>5573</v>
      </c>
      <c r="F972" s="313" t="s">
        <v>2092</v>
      </c>
      <c r="G972" s="314">
        <v>318.5</v>
      </c>
    </row>
    <row r="973" spans="4:7" ht="15">
      <c r="D973" s="307" t="str">
        <f t="shared" si="15"/>
        <v>5574 - OTAVICE</v>
      </c>
      <c r="E973" s="312">
        <v>5574</v>
      </c>
      <c r="F973" s="313" t="s">
        <v>2093</v>
      </c>
      <c r="G973" s="314">
        <v>107.900002</v>
      </c>
    </row>
    <row r="974" spans="4:7" ht="15">
      <c r="D974" s="307" t="str">
        <f t="shared" si="15"/>
        <v>5579 - LIPOVEC</v>
      </c>
      <c r="E974" s="312">
        <v>5579</v>
      </c>
      <c r="F974" s="313" t="s">
        <v>2094</v>
      </c>
      <c r="G974" s="314">
        <v>195</v>
      </c>
    </row>
    <row r="975" spans="4:7" ht="15">
      <c r="D975" s="307" t="str">
        <f t="shared" si="15"/>
        <v>5587 - GORNJE LOŽINE</v>
      </c>
      <c r="E975" s="312">
        <v>5587</v>
      </c>
      <c r="F975" s="313" t="s">
        <v>2095</v>
      </c>
      <c r="G975" s="314">
        <v>169</v>
      </c>
    </row>
    <row r="976" spans="4:7" ht="15">
      <c r="D976" s="307" t="str">
        <f t="shared" si="15"/>
        <v>5588 - KOČEVSKA REKA</v>
      </c>
      <c r="E976" s="312">
        <v>5588</v>
      </c>
      <c r="F976" s="313" t="s">
        <v>2096</v>
      </c>
      <c r="G976" s="314">
        <v>328.899994</v>
      </c>
    </row>
    <row r="977" spans="4:7" ht="15">
      <c r="D977" s="307" t="str">
        <f t="shared" si="15"/>
        <v>5591 - KUŽELJ</v>
      </c>
      <c r="E977" s="312">
        <v>5591</v>
      </c>
      <c r="F977" s="313" t="s">
        <v>2097</v>
      </c>
      <c r="G977" s="314">
        <v>67.599998</v>
      </c>
    </row>
    <row r="978" spans="4:7" ht="15">
      <c r="D978" s="307" t="str">
        <f t="shared" si="15"/>
        <v>5592 - DOLNJE LOŽINE</v>
      </c>
      <c r="E978" s="312">
        <v>5592</v>
      </c>
      <c r="F978" s="313" t="s">
        <v>2098</v>
      </c>
      <c r="G978" s="314">
        <v>195</v>
      </c>
    </row>
    <row r="979" spans="4:7" ht="15">
      <c r="D979" s="307" t="str">
        <f t="shared" si="15"/>
        <v>5594 - NOVE LOŽINE</v>
      </c>
      <c r="E979" s="312">
        <v>5594</v>
      </c>
      <c r="F979" s="313" t="s">
        <v>2099</v>
      </c>
      <c r="G979" s="314">
        <v>65</v>
      </c>
    </row>
    <row r="980" spans="4:7" ht="15">
      <c r="D980" s="307" t="str">
        <f t="shared" si="15"/>
        <v>5600 - SLOVENSKA VAS</v>
      </c>
      <c r="E980" s="312">
        <v>5600</v>
      </c>
      <c r="F980" s="313" t="s">
        <v>1472</v>
      </c>
      <c r="G980" s="314">
        <v>312</v>
      </c>
    </row>
    <row r="981" spans="4:7" ht="15">
      <c r="D981" s="307" t="str">
        <f t="shared" si="15"/>
        <v>5601 - KOBLARJI</v>
      </c>
      <c r="E981" s="312">
        <v>5601</v>
      </c>
      <c r="F981" s="313" t="s">
        <v>2100</v>
      </c>
      <c r="G981" s="314">
        <v>370.5</v>
      </c>
    </row>
    <row r="982" spans="4:7" ht="15">
      <c r="D982" s="307" t="str">
        <f t="shared" si="15"/>
        <v>5604 - BREG PRI KOČEVJU</v>
      </c>
      <c r="E982" s="312">
        <v>5604</v>
      </c>
      <c r="F982" s="313" t="s">
        <v>2101</v>
      </c>
      <c r="G982" s="314">
        <v>98.800003</v>
      </c>
    </row>
    <row r="983" spans="4:7" ht="15">
      <c r="D983" s="307" t="str">
        <f t="shared" si="15"/>
        <v>5607 - STARA CERKEV</v>
      </c>
      <c r="E983" s="312">
        <v>5607</v>
      </c>
      <c r="F983" s="313" t="s">
        <v>2102</v>
      </c>
      <c r="G983" s="314">
        <v>529.099976</v>
      </c>
    </row>
    <row r="984" spans="4:7" ht="15">
      <c r="D984" s="307" t="str">
        <f t="shared" si="15"/>
        <v>5608 - KOČEVJE</v>
      </c>
      <c r="E984" s="312">
        <v>5608</v>
      </c>
      <c r="F984" s="313" t="s">
        <v>625</v>
      </c>
      <c r="G984" s="314">
        <v>81.900002</v>
      </c>
    </row>
    <row r="985" spans="4:7" ht="15">
      <c r="D985" s="307" t="str">
        <f t="shared" si="15"/>
        <v>5609 - NOVI LAZI</v>
      </c>
      <c r="E985" s="312">
        <v>5609</v>
      </c>
      <c r="F985" s="313" t="s">
        <v>2103</v>
      </c>
      <c r="G985" s="314">
        <v>165.100006</v>
      </c>
    </row>
    <row r="986" spans="4:7" ht="15">
      <c r="D986" s="307" t="str">
        <f t="shared" si="15"/>
        <v>5613 - MLAKA PRI KOČEVJU</v>
      </c>
      <c r="E986" s="312">
        <v>5613</v>
      </c>
      <c r="F986" s="313" t="s">
        <v>2104</v>
      </c>
      <c r="G986" s="314">
        <v>375.700012</v>
      </c>
    </row>
    <row r="987" spans="4:7" ht="15">
      <c r="D987" s="307" t="str">
        <f t="shared" si="15"/>
        <v>5620 - GORENJE</v>
      </c>
      <c r="E987" s="312">
        <v>5620</v>
      </c>
      <c r="F987" s="313" t="s">
        <v>2105</v>
      </c>
      <c r="G987" s="314">
        <v>391.299988</v>
      </c>
    </row>
    <row r="988" spans="4:7" ht="15">
      <c r="D988" s="307" t="str">
        <f t="shared" si="15"/>
        <v>5626 - GORENJE</v>
      </c>
      <c r="E988" s="312">
        <v>5626</v>
      </c>
      <c r="F988" s="313" t="s">
        <v>2105</v>
      </c>
      <c r="G988" s="314">
        <v>97.5</v>
      </c>
    </row>
    <row r="989" spans="4:7" ht="15">
      <c r="D989" s="307" t="str">
        <f t="shared" si="15"/>
        <v>5627 - MORAVA</v>
      </c>
      <c r="E989" s="312">
        <v>5627</v>
      </c>
      <c r="F989" s="313" t="s">
        <v>2106</v>
      </c>
      <c r="G989" s="314">
        <v>172.899994</v>
      </c>
    </row>
    <row r="990" spans="4:7" ht="15">
      <c r="D990" s="307" t="str">
        <f t="shared" si="15"/>
        <v>5628 - KOČEVJE</v>
      </c>
      <c r="E990" s="312">
        <v>5628</v>
      </c>
      <c r="F990" s="313" t="s">
        <v>625</v>
      </c>
      <c r="G990" s="314">
        <v>13299</v>
      </c>
    </row>
    <row r="991" spans="4:7" ht="15">
      <c r="D991" s="307" t="str">
        <f t="shared" si="15"/>
        <v>5630 - ŠTALCERJI</v>
      </c>
      <c r="E991" s="312">
        <v>5630</v>
      </c>
      <c r="F991" s="313" t="s">
        <v>2107</v>
      </c>
      <c r="G991" s="314">
        <v>247</v>
      </c>
    </row>
    <row r="992" spans="4:7" ht="15">
      <c r="D992" s="307" t="str">
        <f t="shared" si="15"/>
        <v>5631 - VAS</v>
      </c>
      <c r="E992" s="312">
        <v>5631</v>
      </c>
      <c r="F992" s="313" t="s">
        <v>2108</v>
      </c>
      <c r="G992" s="314">
        <v>201.5</v>
      </c>
    </row>
    <row r="993" spans="4:7" ht="15">
      <c r="D993" s="307" t="str">
        <f t="shared" si="15"/>
        <v>5633 - KLINJA VAS</v>
      </c>
      <c r="E993" s="312">
        <v>5633</v>
      </c>
      <c r="F993" s="313" t="s">
        <v>2109</v>
      </c>
      <c r="G993" s="314">
        <v>327.600006</v>
      </c>
    </row>
    <row r="994" spans="4:7" ht="15">
      <c r="D994" s="307" t="str">
        <f t="shared" si="15"/>
        <v>5636 - KOČEVJE</v>
      </c>
      <c r="E994" s="312">
        <v>5636</v>
      </c>
      <c r="F994" s="313" t="s">
        <v>625</v>
      </c>
      <c r="G994" s="314">
        <v>1436.5</v>
      </c>
    </row>
    <row r="995" spans="4:7" ht="15">
      <c r="D995" s="307" t="str">
        <f t="shared" si="15"/>
        <v>5640 - CVIŠLERJI</v>
      </c>
      <c r="E995" s="312">
        <v>5640</v>
      </c>
      <c r="F995" s="313" t="s">
        <v>2110</v>
      </c>
      <c r="G995" s="314">
        <v>202.800003</v>
      </c>
    </row>
    <row r="996" spans="4:7" ht="15">
      <c r="D996" s="307" t="str">
        <f t="shared" si="15"/>
        <v>5644 - ZAJČJE POLJE</v>
      </c>
      <c r="E996" s="312">
        <v>5644</v>
      </c>
      <c r="F996" s="313" t="s">
        <v>2111</v>
      </c>
      <c r="G996" s="314">
        <v>50.700001</v>
      </c>
    </row>
    <row r="997" spans="4:7" ht="15">
      <c r="D997" s="307" t="str">
        <f t="shared" si="15"/>
        <v>5647 - LIVOLD</v>
      </c>
      <c r="E997" s="312">
        <v>5647</v>
      </c>
      <c r="F997" s="313" t="s">
        <v>2112</v>
      </c>
      <c r="G997" s="314">
        <v>646.099976</v>
      </c>
    </row>
    <row r="998" spans="4:7" ht="15">
      <c r="D998" s="307" t="str">
        <f t="shared" si="15"/>
        <v>5653 - ČRNI POTOK PRI KOČEVJU</v>
      </c>
      <c r="E998" s="312">
        <v>5653</v>
      </c>
      <c r="F998" s="313" t="s">
        <v>2113</v>
      </c>
      <c r="G998" s="314">
        <v>187.199997</v>
      </c>
    </row>
    <row r="999" spans="4:7" ht="15">
      <c r="D999" s="307" t="str">
        <f t="shared" si="15"/>
        <v>5656 - CVIŠLERJI</v>
      </c>
      <c r="E999" s="312">
        <v>5656</v>
      </c>
      <c r="F999" s="313" t="s">
        <v>2110</v>
      </c>
      <c r="G999" s="314">
        <v>74.099998</v>
      </c>
    </row>
    <row r="1000" spans="4:7" ht="15">
      <c r="D1000" s="307" t="str">
        <f t="shared" si="15"/>
        <v>5665 - STARI LOG</v>
      </c>
      <c r="E1000" s="312">
        <v>5665</v>
      </c>
      <c r="F1000" s="313" t="s">
        <v>2114</v>
      </c>
      <c r="G1000" s="314">
        <v>81.900002</v>
      </c>
    </row>
    <row r="1001" spans="4:7" ht="15">
      <c r="D1001" s="307" t="str">
        <f t="shared" si="15"/>
        <v>5667 - MOZELJ</v>
      </c>
      <c r="E1001" s="312">
        <v>5667</v>
      </c>
      <c r="F1001" s="313" t="s">
        <v>2115</v>
      </c>
      <c r="G1001" s="314">
        <v>237.899994</v>
      </c>
    </row>
    <row r="1002" spans="4:7" ht="15">
      <c r="D1002" s="307" t="str">
        <f t="shared" si="15"/>
        <v>5668 - RAJNDOL</v>
      </c>
      <c r="E1002" s="312">
        <v>5668</v>
      </c>
      <c r="F1002" s="313" t="s">
        <v>2116</v>
      </c>
      <c r="G1002" s="314">
        <v>63.700001</v>
      </c>
    </row>
    <row r="1003" spans="4:7" ht="15">
      <c r="D1003" s="307" t="str">
        <f t="shared" si="15"/>
        <v>5683 - PREDGRAD</v>
      </c>
      <c r="E1003" s="312">
        <v>5683</v>
      </c>
      <c r="F1003" s="313" t="s">
        <v>2117</v>
      </c>
      <c r="G1003" s="314">
        <v>141.699997</v>
      </c>
    </row>
    <row r="1004" spans="4:7" ht="15">
      <c r="D1004" s="307" t="str">
        <f t="shared" si="15"/>
        <v>5685 - NEMŠKA LOKA</v>
      </c>
      <c r="E1004" s="312">
        <v>5685</v>
      </c>
      <c r="F1004" s="313" t="s">
        <v>2118</v>
      </c>
      <c r="G1004" s="314">
        <v>55.900002</v>
      </c>
    </row>
    <row r="1005" spans="4:7" ht="15">
      <c r="D1005" s="307" t="str">
        <f t="shared" si="15"/>
        <v>5689 - KOPRIVNIK</v>
      </c>
      <c r="E1005" s="312">
        <v>5689</v>
      </c>
      <c r="F1005" s="313" t="s">
        <v>2119</v>
      </c>
      <c r="G1005" s="314">
        <v>102.699997</v>
      </c>
    </row>
    <row r="1006" spans="4:7" ht="15">
      <c r="D1006" s="307" t="str">
        <f t="shared" si="15"/>
        <v>5697 - DRAGA</v>
      </c>
      <c r="E1006" s="312">
        <v>5697</v>
      </c>
      <c r="F1006" s="313" t="s">
        <v>2120</v>
      </c>
      <c r="G1006" s="314">
        <v>137.800003</v>
      </c>
    </row>
    <row r="1007" spans="4:7" ht="15">
      <c r="D1007" s="307" t="str">
        <f t="shared" si="15"/>
        <v>5698 - PODPRESKA</v>
      </c>
      <c r="E1007" s="312">
        <v>5698</v>
      </c>
      <c r="F1007" s="313" t="s">
        <v>2121</v>
      </c>
      <c r="G1007" s="314">
        <v>153.399994</v>
      </c>
    </row>
    <row r="1008" spans="4:7" ht="15">
      <c r="D1008" s="307" t="str">
        <f t="shared" si="15"/>
        <v>5700 - HRIB-LOŠKI POTOK</v>
      </c>
      <c r="E1008" s="312">
        <v>5700</v>
      </c>
      <c r="F1008" s="313" t="s">
        <v>2122</v>
      </c>
      <c r="G1008" s="314">
        <v>1664</v>
      </c>
    </row>
    <row r="1009" spans="4:7" ht="15">
      <c r="D1009" s="307" t="str">
        <f t="shared" si="15"/>
        <v>5702 - MALI LOG</v>
      </c>
      <c r="E1009" s="312">
        <v>5702</v>
      </c>
      <c r="F1009" s="313" t="s">
        <v>2123</v>
      </c>
      <c r="G1009" s="314">
        <v>258.700012</v>
      </c>
    </row>
    <row r="1010" spans="4:7" ht="15">
      <c r="D1010" s="307" t="str">
        <f t="shared" si="15"/>
        <v>5703 - MALI LOG</v>
      </c>
      <c r="E1010" s="312">
        <v>5703</v>
      </c>
      <c r="F1010" s="313" t="s">
        <v>2123</v>
      </c>
      <c r="G1010" s="314">
        <v>61.099998</v>
      </c>
    </row>
    <row r="1011" spans="4:7" ht="15">
      <c r="D1011" s="307" t="str">
        <f t="shared" si="15"/>
        <v>5737 - UČAKOVCI</v>
      </c>
      <c r="E1011" s="312">
        <v>5737</v>
      </c>
      <c r="F1011" s="313" t="s">
        <v>2124</v>
      </c>
      <c r="G1011" s="314">
        <v>149.5</v>
      </c>
    </row>
    <row r="1012" spans="4:7" ht="15">
      <c r="D1012" s="307" t="str">
        <f t="shared" si="15"/>
        <v>5738 - DREŽNIK</v>
      </c>
      <c r="E1012" s="312">
        <v>5738</v>
      </c>
      <c r="F1012" s="313" t="s">
        <v>2125</v>
      </c>
      <c r="G1012" s="314">
        <v>54.599998</v>
      </c>
    </row>
    <row r="1013" spans="4:7" ht="15">
      <c r="D1013" s="307" t="str">
        <f t="shared" si="15"/>
        <v>5741 - VINICA</v>
      </c>
      <c r="E1013" s="312">
        <v>5741</v>
      </c>
      <c r="F1013" s="313" t="s">
        <v>2126</v>
      </c>
      <c r="G1013" s="314">
        <v>812.5</v>
      </c>
    </row>
    <row r="1014" spans="4:7" ht="15">
      <c r="D1014" s="307" t="str">
        <f t="shared" si="15"/>
        <v>5760 - GOLEK</v>
      </c>
      <c r="E1014" s="312">
        <v>5760</v>
      </c>
      <c r="F1014" s="313" t="s">
        <v>2127</v>
      </c>
      <c r="G1014" s="314">
        <v>71.5</v>
      </c>
    </row>
    <row r="1015" spans="4:7" ht="15">
      <c r="D1015" s="307" t="str">
        <f t="shared" si="15"/>
        <v>5761 - DRAGATUŠ</v>
      </c>
      <c r="E1015" s="312">
        <v>5761</v>
      </c>
      <c r="F1015" s="313" t="s">
        <v>2128</v>
      </c>
      <c r="G1015" s="314">
        <v>334.100006</v>
      </c>
    </row>
    <row r="1016" spans="4:7" ht="15">
      <c r="D1016" s="307" t="str">
        <f t="shared" si="15"/>
        <v>5763 - OBRH PRI DRAGATUŠU</v>
      </c>
      <c r="E1016" s="312">
        <v>5763</v>
      </c>
      <c r="F1016" s="313" t="s">
        <v>2129</v>
      </c>
      <c r="G1016" s="314">
        <v>114.400002</v>
      </c>
    </row>
    <row r="1017" spans="4:7" ht="15">
      <c r="D1017" s="307" t="str">
        <f t="shared" si="15"/>
        <v>5765 - TANČA GORA</v>
      </c>
      <c r="E1017" s="312">
        <v>5765</v>
      </c>
      <c r="F1017" s="313" t="s">
        <v>2130</v>
      </c>
      <c r="G1017" s="314">
        <v>217.100006</v>
      </c>
    </row>
    <row r="1018" spans="4:7" ht="15">
      <c r="D1018" s="307" t="str">
        <f t="shared" si="15"/>
        <v>5770 - BELČJI VRH</v>
      </c>
      <c r="E1018" s="312">
        <v>5770</v>
      </c>
      <c r="F1018" s="313" t="s">
        <v>2131</v>
      </c>
      <c r="G1018" s="314">
        <v>106.599998</v>
      </c>
    </row>
    <row r="1019" spans="4:7" ht="15">
      <c r="D1019" s="307" t="str">
        <f t="shared" si="15"/>
        <v>5772 - STARA LIPA</v>
      </c>
      <c r="E1019" s="312">
        <v>5772</v>
      </c>
      <c r="F1019" s="313" t="s">
        <v>2132</v>
      </c>
      <c r="G1019" s="314">
        <v>124.800003</v>
      </c>
    </row>
    <row r="1020" spans="4:7" ht="15">
      <c r="D1020" s="307" t="str">
        <f t="shared" si="15"/>
        <v>5774 - MALI NERAJEC</v>
      </c>
      <c r="E1020" s="312">
        <v>5774</v>
      </c>
      <c r="F1020" s="313" t="s">
        <v>2133</v>
      </c>
      <c r="G1020" s="314">
        <v>61.099998</v>
      </c>
    </row>
    <row r="1021" spans="4:7" ht="15">
      <c r="D1021" s="307" t="str">
        <f t="shared" si="15"/>
        <v>5777 - PERUDINA</v>
      </c>
      <c r="E1021" s="312">
        <v>5777</v>
      </c>
      <c r="F1021" s="313" t="s">
        <v>2134</v>
      </c>
      <c r="G1021" s="314">
        <v>62.400002</v>
      </c>
    </row>
    <row r="1022" spans="4:7" ht="15">
      <c r="D1022" s="307" t="str">
        <f t="shared" si="15"/>
        <v>5778 - HRAST PRI VINICI</v>
      </c>
      <c r="E1022" s="312">
        <v>5778</v>
      </c>
      <c r="F1022" s="313" t="s">
        <v>2135</v>
      </c>
      <c r="G1022" s="314">
        <v>139.100006</v>
      </c>
    </row>
    <row r="1023" spans="4:7" ht="15">
      <c r="D1023" s="307" t="str">
        <f t="shared" si="15"/>
        <v>5779 - VELIKA LAHINJA</v>
      </c>
      <c r="E1023" s="312">
        <v>5779</v>
      </c>
      <c r="F1023" s="313" t="s">
        <v>2136</v>
      </c>
      <c r="G1023" s="314">
        <v>67.599998</v>
      </c>
    </row>
    <row r="1024" spans="4:7" ht="15">
      <c r="D1024" s="307" t="str">
        <f t="shared" si="15"/>
        <v>5786 - PODLOG</v>
      </c>
      <c r="E1024" s="312">
        <v>5786</v>
      </c>
      <c r="F1024" s="313" t="s">
        <v>2137</v>
      </c>
      <c r="G1024" s="314">
        <v>83.199997</v>
      </c>
    </row>
    <row r="1025" spans="4:7" ht="15">
      <c r="D1025" s="307" t="str">
        <f t="shared" si="15"/>
        <v>5787 - VELIKI NERAJEC</v>
      </c>
      <c r="E1025" s="312">
        <v>5787</v>
      </c>
      <c r="F1025" s="313" t="s">
        <v>2138</v>
      </c>
      <c r="G1025" s="314">
        <v>96.199997</v>
      </c>
    </row>
    <row r="1026" spans="4:7" ht="15">
      <c r="D1026" s="307" t="str">
        <f t="shared" si="15"/>
        <v>5792 - SVIBNIK</v>
      </c>
      <c r="E1026" s="312">
        <v>5792</v>
      </c>
      <c r="F1026" s="313" t="s">
        <v>2139</v>
      </c>
      <c r="G1026" s="314">
        <v>150.800003</v>
      </c>
    </row>
    <row r="1027" spans="4:7" ht="15">
      <c r="D1027" s="307" t="str">
        <f t="shared" si="15"/>
        <v>5793 - KANIŽARICA</v>
      </c>
      <c r="E1027" s="312">
        <v>5793</v>
      </c>
      <c r="F1027" s="313" t="s">
        <v>2140</v>
      </c>
      <c r="G1027" s="314">
        <v>691.599976</v>
      </c>
    </row>
    <row r="1028" spans="4:7" ht="15">
      <c r="D1028" s="307" t="str">
        <f aca="true" t="shared" si="16" ref="D1028:D1091">E1028&amp;" - "&amp;F1028</f>
        <v>5794 - KANIŽARICA</v>
      </c>
      <c r="E1028" s="312">
        <v>5794</v>
      </c>
      <c r="F1028" s="313" t="s">
        <v>2140</v>
      </c>
      <c r="G1028" s="314">
        <v>101.400002</v>
      </c>
    </row>
    <row r="1029" spans="4:7" ht="15">
      <c r="D1029" s="307" t="str">
        <f t="shared" si="16"/>
        <v>5795 - KANIŽARICA</v>
      </c>
      <c r="E1029" s="312">
        <v>5795</v>
      </c>
      <c r="F1029" s="313" t="s">
        <v>2140</v>
      </c>
      <c r="G1029" s="314">
        <v>100.099998</v>
      </c>
    </row>
    <row r="1030" spans="4:7" ht="15">
      <c r="D1030" s="307" t="str">
        <f t="shared" si="16"/>
        <v>5796 - KVASICA</v>
      </c>
      <c r="E1030" s="312">
        <v>5796</v>
      </c>
      <c r="F1030" s="313" t="s">
        <v>2141</v>
      </c>
      <c r="G1030" s="314">
        <v>74.099998</v>
      </c>
    </row>
    <row r="1031" spans="4:7" ht="15">
      <c r="D1031" s="307" t="str">
        <f t="shared" si="16"/>
        <v>5798 - BLATNIK PRI ČRNOMLJU</v>
      </c>
      <c r="E1031" s="312">
        <v>5798</v>
      </c>
      <c r="F1031" s="313" t="s">
        <v>2142</v>
      </c>
      <c r="G1031" s="314">
        <v>126.099998</v>
      </c>
    </row>
    <row r="1032" spans="4:7" ht="15">
      <c r="D1032" s="307" t="str">
        <f t="shared" si="16"/>
        <v>5799 - DRAGOVANJA VAS</v>
      </c>
      <c r="E1032" s="312">
        <v>5799</v>
      </c>
      <c r="F1032" s="313" t="s">
        <v>2143</v>
      </c>
      <c r="G1032" s="314">
        <v>128.699997</v>
      </c>
    </row>
    <row r="1033" spans="4:7" ht="15">
      <c r="D1033" s="307" t="str">
        <f t="shared" si="16"/>
        <v>5800 - JERNEJA VAS</v>
      </c>
      <c r="E1033" s="312">
        <v>5800</v>
      </c>
      <c r="F1033" s="313" t="s">
        <v>2144</v>
      </c>
      <c r="G1033" s="314">
        <v>78</v>
      </c>
    </row>
    <row r="1034" spans="4:7" ht="15">
      <c r="D1034" s="307" t="str">
        <f t="shared" si="16"/>
        <v>5801 - JELŠEVNIK</v>
      </c>
      <c r="E1034" s="312">
        <v>5801</v>
      </c>
      <c r="F1034" s="313" t="s">
        <v>2145</v>
      </c>
      <c r="G1034" s="314">
        <v>74.099998</v>
      </c>
    </row>
    <row r="1035" spans="4:7" ht="15">
      <c r="D1035" s="307" t="str">
        <f t="shared" si="16"/>
        <v>5806 - DOBLIČE</v>
      </c>
      <c r="E1035" s="312">
        <v>5806</v>
      </c>
      <c r="F1035" s="313" t="s">
        <v>2146</v>
      </c>
      <c r="G1035" s="314">
        <v>241.800003</v>
      </c>
    </row>
    <row r="1036" spans="4:7" ht="15">
      <c r="D1036" s="307" t="str">
        <f t="shared" si="16"/>
        <v>5809 - LOKVE</v>
      </c>
      <c r="E1036" s="312">
        <v>5809</v>
      </c>
      <c r="F1036" s="313" t="s">
        <v>2147</v>
      </c>
      <c r="G1036" s="314">
        <v>449.799988</v>
      </c>
    </row>
    <row r="1037" spans="4:7" ht="15">
      <c r="D1037" s="307" t="str">
        <f t="shared" si="16"/>
        <v>5810 - LOKVE</v>
      </c>
      <c r="E1037" s="312">
        <v>5810</v>
      </c>
      <c r="F1037" s="313" t="s">
        <v>2147</v>
      </c>
      <c r="G1037" s="314">
        <v>150.800003</v>
      </c>
    </row>
    <row r="1038" spans="4:7" ht="15">
      <c r="D1038" s="307" t="str">
        <f t="shared" si="16"/>
        <v>5813 - DOLNJA PAKA</v>
      </c>
      <c r="E1038" s="312">
        <v>5813</v>
      </c>
      <c r="F1038" s="313" t="s">
        <v>2148</v>
      </c>
      <c r="G1038" s="314">
        <v>52</v>
      </c>
    </row>
    <row r="1039" spans="4:7" ht="15">
      <c r="D1039" s="307" t="str">
        <f t="shared" si="16"/>
        <v>5832 - BUTORAJ</v>
      </c>
      <c r="E1039" s="312">
        <v>5832</v>
      </c>
      <c r="F1039" s="313" t="s">
        <v>2149</v>
      </c>
      <c r="G1039" s="314">
        <v>141.699997</v>
      </c>
    </row>
    <row r="1040" spans="4:7" ht="15">
      <c r="D1040" s="307" t="str">
        <f t="shared" si="16"/>
        <v>5836 - TRIBUČE</v>
      </c>
      <c r="E1040" s="312">
        <v>5836</v>
      </c>
      <c r="F1040" s="313" t="s">
        <v>2150</v>
      </c>
      <c r="G1040" s="314">
        <v>295.100006</v>
      </c>
    </row>
    <row r="1041" spans="4:7" ht="15">
      <c r="D1041" s="307" t="str">
        <f t="shared" si="16"/>
        <v>5838 - ČRNOMELJ</v>
      </c>
      <c r="E1041" s="312">
        <v>5838</v>
      </c>
      <c r="F1041" s="313" t="s">
        <v>842</v>
      </c>
      <c r="G1041" s="314">
        <v>7273.5</v>
      </c>
    </row>
    <row r="1042" spans="4:7" ht="15">
      <c r="D1042" s="307" t="str">
        <f t="shared" si="16"/>
        <v>5844 - VRANOVIČI</v>
      </c>
      <c r="E1042" s="312">
        <v>5844</v>
      </c>
      <c r="F1042" s="313" t="s">
        <v>2151</v>
      </c>
      <c r="G1042" s="314">
        <v>140.399994</v>
      </c>
    </row>
    <row r="1043" spans="4:7" ht="15">
      <c r="D1043" s="307" t="str">
        <f t="shared" si="16"/>
        <v>5859 - GRIBLJE</v>
      </c>
      <c r="E1043" s="312">
        <v>5859</v>
      </c>
      <c r="F1043" s="313" t="s">
        <v>2152</v>
      </c>
      <c r="G1043" s="314">
        <v>469.299988</v>
      </c>
    </row>
    <row r="1044" spans="4:7" ht="15">
      <c r="D1044" s="307" t="str">
        <f t="shared" si="16"/>
        <v>5866 - PRELOKA</v>
      </c>
      <c r="E1044" s="312">
        <v>5866</v>
      </c>
      <c r="F1044" s="313" t="s">
        <v>2153</v>
      </c>
      <c r="G1044" s="314">
        <v>119.599998</v>
      </c>
    </row>
    <row r="1045" spans="4:7" ht="15">
      <c r="D1045" s="307" t="str">
        <f t="shared" si="16"/>
        <v>5877 - MARINDOL</v>
      </c>
      <c r="E1045" s="312">
        <v>5877</v>
      </c>
      <c r="F1045" s="313" t="s">
        <v>2154</v>
      </c>
      <c r="G1045" s="314">
        <v>105.300003</v>
      </c>
    </row>
    <row r="1046" spans="4:7" ht="15">
      <c r="D1046" s="307" t="str">
        <f t="shared" si="16"/>
        <v>5889 - SUHOR</v>
      </c>
      <c r="E1046" s="312">
        <v>5889</v>
      </c>
      <c r="F1046" s="313" t="s">
        <v>2155</v>
      </c>
      <c r="G1046" s="314">
        <v>239.199997</v>
      </c>
    </row>
    <row r="1047" spans="4:7" ht="15">
      <c r="D1047" s="307" t="str">
        <f t="shared" si="16"/>
        <v>5890 - GRM PRI PODZEMLJU</v>
      </c>
      <c r="E1047" s="312">
        <v>5890</v>
      </c>
      <c r="F1047" s="313" t="s">
        <v>2156</v>
      </c>
      <c r="G1047" s="314">
        <v>81.900002</v>
      </c>
    </row>
    <row r="1048" spans="4:7" ht="15">
      <c r="D1048" s="307" t="str">
        <f t="shared" si="16"/>
        <v>5901 - PODTURN PRI DOL. TOPLICAH</v>
      </c>
      <c r="E1048" s="312">
        <v>5901</v>
      </c>
      <c r="F1048" s="313" t="s">
        <v>2157</v>
      </c>
      <c r="G1048" s="314">
        <v>375.700012</v>
      </c>
    </row>
    <row r="1049" spans="4:7" ht="15">
      <c r="D1049" s="307" t="str">
        <f t="shared" si="16"/>
        <v>5904 - SELIŠČE</v>
      </c>
      <c r="E1049" s="312">
        <v>5904</v>
      </c>
      <c r="F1049" s="313" t="s">
        <v>2158</v>
      </c>
      <c r="G1049" s="314">
        <v>145.600006</v>
      </c>
    </row>
    <row r="1050" spans="4:7" ht="15">
      <c r="D1050" s="307" t="str">
        <f t="shared" si="16"/>
        <v>5911 - KOČEVSKE POLJANE</v>
      </c>
      <c r="E1050" s="312">
        <v>5911</v>
      </c>
      <c r="F1050" s="313" t="s">
        <v>2159</v>
      </c>
      <c r="G1050" s="314">
        <v>123.5</v>
      </c>
    </row>
    <row r="1051" spans="4:7" ht="15">
      <c r="D1051" s="307" t="str">
        <f t="shared" si="16"/>
        <v>5913 - DRAGOMLJA VAS</v>
      </c>
      <c r="E1051" s="312">
        <v>5913</v>
      </c>
      <c r="F1051" s="313" t="s">
        <v>2160</v>
      </c>
      <c r="G1051" s="314">
        <v>143</v>
      </c>
    </row>
    <row r="1052" spans="4:7" ht="15">
      <c r="D1052" s="307" t="str">
        <f t="shared" si="16"/>
        <v>5925 - ČRMOŠNJICE</v>
      </c>
      <c r="E1052" s="312">
        <v>5925</v>
      </c>
      <c r="F1052" s="313" t="s">
        <v>2161</v>
      </c>
      <c r="G1052" s="314">
        <v>150.800003</v>
      </c>
    </row>
    <row r="1053" spans="4:7" ht="15">
      <c r="D1053" s="307" t="str">
        <f t="shared" si="16"/>
        <v>5926 - VRTAČA PRI SEMIČU</v>
      </c>
      <c r="E1053" s="312">
        <v>5926</v>
      </c>
      <c r="F1053" s="313" t="s">
        <v>2162</v>
      </c>
      <c r="G1053" s="314">
        <v>2618.199951</v>
      </c>
    </row>
    <row r="1054" spans="4:7" ht="15">
      <c r="D1054" s="307" t="str">
        <f t="shared" si="16"/>
        <v>5934 - MOVERNA VAS</v>
      </c>
      <c r="E1054" s="312">
        <v>5934</v>
      </c>
      <c r="F1054" s="313" t="s">
        <v>2163</v>
      </c>
      <c r="G1054" s="314">
        <v>102.699997</v>
      </c>
    </row>
    <row r="1055" spans="4:7" ht="15">
      <c r="D1055" s="307" t="str">
        <f t="shared" si="16"/>
        <v>5942 - GORNJE DOBRAVICE</v>
      </c>
      <c r="E1055" s="312">
        <v>5942</v>
      </c>
      <c r="F1055" s="313" t="s">
        <v>2164</v>
      </c>
      <c r="G1055" s="314">
        <v>52</v>
      </c>
    </row>
    <row r="1056" spans="4:7" ht="15">
      <c r="D1056" s="307" t="str">
        <f t="shared" si="16"/>
        <v>5944 - DOLNJE DOBRAVICE</v>
      </c>
      <c r="E1056" s="312">
        <v>5944</v>
      </c>
      <c r="F1056" s="313" t="s">
        <v>2165</v>
      </c>
      <c r="G1056" s="314">
        <v>76.699997</v>
      </c>
    </row>
    <row r="1057" spans="4:7" ht="15">
      <c r="D1057" s="307" t="str">
        <f t="shared" si="16"/>
        <v>5946 - GERŠIČI</v>
      </c>
      <c r="E1057" s="312">
        <v>5946</v>
      </c>
      <c r="F1057" s="313" t="s">
        <v>2166</v>
      </c>
      <c r="G1057" s="314">
        <v>59.799999</v>
      </c>
    </row>
    <row r="1058" spans="4:7" ht="15">
      <c r="D1058" s="307" t="str">
        <f t="shared" si="16"/>
        <v>5947 - GRADAC</v>
      </c>
      <c r="E1058" s="312">
        <v>5947</v>
      </c>
      <c r="F1058" s="313" t="s">
        <v>2167</v>
      </c>
      <c r="G1058" s="314">
        <v>631.799988</v>
      </c>
    </row>
    <row r="1059" spans="4:7" ht="15">
      <c r="D1059" s="307" t="str">
        <f t="shared" si="16"/>
        <v>5950 - ŠTREKLJEVEC</v>
      </c>
      <c r="E1059" s="312">
        <v>5950</v>
      </c>
      <c r="F1059" s="313" t="s">
        <v>2168</v>
      </c>
      <c r="G1059" s="314">
        <v>154.699997</v>
      </c>
    </row>
    <row r="1060" spans="4:7" ht="15">
      <c r="D1060" s="307" t="str">
        <f t="shared" si="16"/>
        <v>5951 - KAL</v>
      </c>
      <c r="E1060" s="312">
        <v>5951</v>
      </c>
      <c r="F1060" s="313" t="s">
        <v>1459</v>
      </c>
      <c r="G1060" s="314">
        <v>87.099998</v>
      </c>
    </row>
    <row r="1061" spans="4:7" ht="15">
      <c r="D1061" s="307" t="str">
        <f t="shared" si="16"/>
        <v>5954 - SOVINEK</v>
      </c>
      <c r="E1061" s="312">
        <v>5954</v>
      </c>
      <c r="F1061" s="313" t="s">
        <v>2169</v>
      </c>
      <c r="G1061" s="314">
        <v>92.300003</v>
      </c>
    </row>
    <row r="1062" spans="4:7" ht="15">
      <c r="D1062" s="307" t="str">
        <f t="shared" si="16"/>
        <v>5960 - KRVAVČJI VRH</v>
      </c>
      <c r="E1062" s="312">
        <v>5960</v>
      </c>
      <c r="F1062" s="313" t="s">
        <v>2170</v>
      </c>
      <c r="G1062" s="314">
        <v>105.300003</v>
      </c>
    </row>
    <row r="1063" spans="4:7" ht="15">
      <c r="D1063" s="307" t="str">
        <f t="shared" si="16"/>
        <v>5965 - ČREŠNJEVEC PRI SEMIČU</v>
      </c>
      <c r="E1063" s="312">
        <v>5965</v>
      </c>
      <c r="F1063" s="313" t="s">
        <v>2171</v>
      </c>
      <c r="G1063" s="314">
        <v>133.899994</v>
      </c>
    </row>
    <row r="1064" spans="4:7" ht="15">
      <c r="D1064" s="307" t="str">
        <f t="shared" si="16"/>
        <v>5973 - DOBINDOL</v>
      </c>
      <c r="E1064" s="312">
        <v>5973</v>
      </c>
      <c r="F1064" s="313" t="s">
        <v>2172</v>
      </c>
      <c r="G1064" s="314">
        <v>85.800003</v>
      </c>
    </row>
    <row r="1065" spans="4:7" ht="15">
      <c r="D1065" s="307" t="str">
        <f t="shared" si="16"/>
        <v>5975 - GORENJE SUŠICE</v>
      </c>
      <c r="E1065" s="312">
        <v>5975</v>
      </c>
      <c r="F1065" s="313" t="s">
        <v>2173</v>
      </c>
      <c r="G1065" s="314">
        <v>105.300003</v>
      </c>
    </row>
    <row r="1066" spans="4:7" ht="15">
      <c r="D1066" s="307" t="str">
        <f t="shared" si="16"/>
        <v>5983 - BEREČA VAS</v>
      </c>
      <c r="E1066" s="312">
        <v>5983</v>
      </c>
      <c r="F1066" s="313" t="s">
        <v>2174</v>
      </c>
      <c r="G1066" s="314">
        <v>117</v>
      </c>
    </row>
    <row r="1067" spans="4:7" ht="15">
      <c r="D1067" s="307" t="str">
        <f t="shared" si="16"/>
        <v>5986 - HRAST PRI JUGORJU</v>
      </c>
      <c r="E1067" s="312">
        <v>5986</v>
      </c>
      <c r="F1067" s="313" t="s">
        <v>2175</v>
      </c>
      <c r="G1067" s="314">
        <v>126.099998</v>
      </c>
    </row>
    <row r="1068" spans="4:7" ht="15">
      <c r="D1068" s="307" t="str">
        <f t="shared" si="16"/>
        <v>5991 - KRASINEC</v>
      </c>
      <c r="E1068" s="312">
        <v>5991</v>
      </c>
      <c r="F1068" s="313" t="s">
        <v>2176</v>
      </c>
      <c r="G1068" s="314">
        <v>261.299988</v>
      </c>
    </row>
    <row r="1069" spans="4:7" ht="15">
      <c r="D1069" s="307" t="str">
        <f t="shared" si="16"/>
        <v>5995 - PRIMOSTEK</v>
      </c>
      <c r="E1069" s="312">
        <v>5995</v>
      </c>
      <c r="F1069" s="313" t="s">
        <v>2177</v>
      </c>
      <c r="G1069" s="314">
        <v>183.300003</v>
      </c>
    </row>
    <row r="1070" spans="4:7" ht="15">
      <c r="D1070" s="307" t="str">
        <f t="shared" si="16"/>
        <v>5996 - KRIVOGLAVICE</v>
      </c>
      <c r="E1070" s="312">
        <v>5996</v>
      </c>
      <c r="F1070" s="313" t="s">
        <v>2178</v>
      </c>
      <c r="G1070" s="314">
        <v>78</v>
      </c>
    </row>
    <row r="1071" spans="4:7" ht="15">
      <c r="D1071" s="307" t="str">
        <f t="shared" si="16"/>
        <v>5997 - PODZEMELJ - ZEMELJ</v>
      </c>
      <c r="E1071" s="312">
        <v>5997</v>
      </c>
      <c r="F1071" s="313" t="s">
        <v>2179</v>
      </c>
      <c r="G1071" s="314">
        <v>227.5</v>
      </c>
    </row>
    <row r="1072" spans="4:7" ht="15">
      <c r="D1072" s="307" t="str">
        <f t="shared" si="16"/>
        <v>6005 - LOKVICA - TRNOVEC</v>
      </c>
      <c r="E1072" s="312">
        <v>6005</v>
      </c>
      <c r="F1072" s="313" t="s">
        <v>2180</v>
      </c>
      <c r="G1072" s="314">
        <v>412.100006</v>
      </c>
    </row>
    <row r="1073" spans="4:7" ht="15">
      <c r="D1073" s="307" t="str">
        <f t="shared" si="16"/>
        <v>6007 - GRABROVEC</v>
      </c>
      <c r="E1073" s="312">
        <v>6007</v>
      </c>
      <c r="F1073" s="313" t="s">
        <v>2181</v>
      </c>
      <c r="G1073" s="314">
        <v>152.100006</v>
      </c>
    </row>
    <row r="1074" spans="4:7" ht="15">
      <c r="D1074" s="307" t="str">
        <f t="shared" si="16"/>
        <v>6008 - BUŠINJA VAS</v>
      </c>
      <c r="E1074" s="312">
        <v>6008</v>
      </c>
      <c r="F1074" s="313" t="s">
        <v>2182</v>
      </c>
      <c r="G1074" s="314">
        <v>182</v>
      </c>
    </row>
    <row r="1075" spans="4:7" ht="15">
      <c r="D1075" s="307" t="str">
        <f t="shared" si="16"/>
        <v>6011 - MENIŠKA VAS</v>
      </c>
      <c r="E1075" s="312">
        <v>6011</v>
      </c>
      <c r="F1075" s="313" t="s">
        <v>2183</v>
      </c>
      <c r="G1075" s="314">
        <v>449.799988</v>
      </c>
    </row>
    <row r="1076" spans="4:7" ht="15">
      <c r="D1076" s="307" t="str">
        <f t="shared" si="16"/>
        <v>6015 - PODHOSTA</v>
      </c>
      <c r="E1076" s="312">
        <v>6015</v>
      </c>
      <c r="F1076" s="313" t="s">
        <v>2184</v>
      </c>
      <c r="G1076" s="314">
        <v>317.200012</v>
      </c>
    </row>
    <row r="1077" spans="4:7" ht="15">
      <c r="D1077" s="307" t="str">
        <f t="shared" si="16"/>
        <v>6019 - OBRH - SUHOR</v>
      </c>
      <c r="E1077" s="312">
        <v>6019</v>
      </c>
      <c r="F1077" s="313" t="s">
        <v>2185</v>
      </c>
      <c r="G1077" s="314">
        <v>165.100006</v>
      </c>
    </row>
    <row r="1078" spans="4:7" ht="15">
      <c r="D1078" s="307" t="str">
        <f t="shared" si="16"/>
        <v>6020 - DOLENJSKE TOPLICE</v>
      </c>
      <c r="E1078" s="312">
        <v>6020</v>
      </c>
      <c r="F1078" s="313" t="s">
        <v>629</v>
      </c>
      <c r="G1078" s="314">
        <v>1030.900024</v>
      </c>
    </row>
    <row r="1079" spans="4:7" ht="15">
      <c r="D1079" s="307" t="str">
        <f t="shared" si="16"/>
        <v>6021 - GRADIŠČE</v>
      </c>
      <c r="E1079" s="312">
        <v>6021</v>
      </c>
      <c r="F1079" s="313" t="s">
        <v>2186</v>
      </c>
      <c r="G1079" s="314">
        <v>348.399994</v>
      </c>
    </row>
    <row r="1080" spans="4:7" ht="15">
      <c r="D1080" s="307" t="str">
        <f t="shared" si="16"/>
        <v>6023 - SELA PRI DOL. TOPLICAH</v>
      </c>
      <c r="E1080" s="312">
        <v>6023</v>
      </c>
      <c r="F1080" s="313" t="s">
        <v>2187</v>
      </c>
      <c r="G1080" s="314">
        <v>332.799988</v>
      </c>
    </row>
    <row r="1081" spans="4:7" ht="15">
      <c r="D1081" s="307" t="str">
        <f t="shared" si="16"/>
        <v>6026 - BOLDRAŽ</v>
      </c>
      <c r="E1081" s="312">
        <v>6026</v>
      </c>
      <c r="F1081" s="313" t="s">
        <v>2188</v>
      </c>
      <c r="G1081" s="314">
        <v>61.099998</v>
      </c>
    </row>
    <row r="1082" spans="4:7" ht="15">
      <c r="D1082" s="307" t="str">
        <f t="shared" si="16"/>
        <v>6028 - METLIKA</v>
      </c>
      <c r="E1082" s="312">
        <v>6028</v>
      </c>
      <c r="F1082" s="313" t="s">
        <v>627</v>
      </c>
      <c r="G1082" s="314">
        <v>201.5</v>
      </c>
    </row>
    <row r="1083" spans="4:7" ht="15">
      <c r="D1083" s="307" t="str">
        <f t="shared" si="16"/>
        <v>6033 - SLAMNA VAS</v>
      </c>
      <c r="E1083" s="312">
        <v>6033</v>
      </c>
      <c r="F1083" s="313" t="s">
        <v>2189</v>
      </c>
      <c r="G1083" s="314">
        <v>161.199997</v>
      </c>
    </row>
    <row r="1084" spans="4:7" ht="15">
      <c r="D1084" s="307" t="str">
        <f t="shared" si="16"/>
        <v>6036 - RADOVIČI</v>
      </c>
      <c r="E1084" s="312">
        <v>6036</v>
      </c>
      <c r="F1084" s="313" t="s">
        <v>2190</v>
      </c>
      <c r="G1084" s="314">
        <v>136.5</v>
      </c>
    </row>
    <row r="1085" spans="4:7" ht="15">
      <c r="D1085" s="307" t="str">
        <f t="shared" si="16"/>
        <v>6037 - ROSALNICE</v>
      </c>
      <c r="E1085" s="312">
        <v>6037</v>
      </c>
      <c r="F1085" s="313" t="s">
        <v>2191</v>
      </c>
      <c r="G1085" s="314">
        <v>408.200012</v>
      </c>
    </row>
    <row r="1086" spans="4:7" ht="15">
      <c r="D1086" s="307" t="str">
        <f t="shared" si="16"/>
        <v>6039 - METLIKA</v>
      </c>
      <c r="E1086" s="312">
        <v>6039</v>
      </c>
      <c r="F1086" s="313" t="s">
        <v>627</v>
      </c>
      <c r="G1086" s="314">
        <v>4230.200195</v>
      </c>
    </row>
    <row r="1087" spans="4:7" ht="15">
      <c r="D1087" s="307" t="str">
        <f t="shared" si="16"/>
        <v>6040 - RAKOVEC</v>
      </c>
      <c r="E1087" s="312">
        <v>6040</v>
      </c>
      <c r="F1087" s="313" t="s">
        <v>2192</v>
      </c>
      <c r="G1087" s="314">
        <v>61.099998</v>
      </c>
    </row>
    <row r="1088" spans="4:7" ht="15">
      <c r="D1088" s="307" t="str">
        <f t="shared" si="16"/>
        <v>6042 - DRAŠIČI</v>
      </c>
      <c r="E1088" s="312">
        <v>6042</v>
      </c>
      <c r="F1088" s="313" t="s">
        <v>2193</v>
      </c>
      <c r="G1088" s="314">
        <v>222.300003</v>
      </c>
    </row>
    <row r="1089" spans="4:7" ht="15">
      <c r="D1089" s="307" t="str">
        <f t="shared" si="16"/>
        <v>6043 - BOŽAKOVO</v>
      </c>
      <c r="E1089" s="312">
        <v>6043</v>
      </c>
      <c r="F1089" s="313" t="s">
        <v>2194</v>
      </c>
      <c r="G1089" s="314">
        <v>163.800003</v>
      </c>
    </row>
    <row r="1090" spans="4:7" ht="15">
      <c r="D1090" s="307" t="str">
        <f t="shared" si="16"/>
        <v>6046 - ŽELEBEJ</v>
      </c>
      <c r="E1090" s="312">
        <v>6046</v>
      </c>
      <c r="F1090" s="313" t="s">
        <v>2195</v>
      </c>
      <c r="G1090" s="314">
        <v>75.400002</v>
      </c>
    </row>
    <row r="1091" spans="4:7" ht="15">
      <c r="D1091" s="307" t="str">
        <f t="shared" si="16"/>
        <v>6052 - RADOVICA</v>
      </c>
      <c r="E1091" s="312">
        <v>6052</v>
      </c>
      <c r="F1091" s="313" t="s">
        <v>2196</v>
      </c>
      <c r="G1091" s="314">
        <v>364</v>
      </c>
    </row>
    <row r="1092" spans="4:7" ht="15">
      <c r="D1092" s="307" t="str">
        <f aca="true" t="shared" si="17" ref="D1092:D1155">E1092&amp;" - "&amp;F1092</f>
        <v>6055 - LAZE</v>
      </c>
      <c r="E1092" s="312">
        <v>6055</v>
      </c>
      <c r="F1092" s="313" t="s">
        <v>1569</v>
      </c>
      <c r="G1092" s="314">
        <v>102.699997</v>
      </c>
    </row>
    <row r="1093" spans="4:7" ht="15">
      <c r="D1093" s="307" t="str">
        <f t="shared" si="17"/>
        <v>6057 - URŠNA SELA</v>
      </c>
      <c r="E1093" s="312">
        <v>6057</v>
      </c>
      <c r="F1093" s="313" t="s">
        <v>2197</v>
      </c>
      <c r="G1093" s="314">
        <v>660.400024</v>
      </c>
    </row>
    <row r="1094" spans="4:7" ht="15">
      <c r="D1094" s="307" t="str">
        <f t="shared" si="17"/>
        <v>6067 - VINJA VAS</v>
      </c>
      <c r="E1094" s="312">
        <v>6067</v>
      </c>
      <c r="F1094" s="313" t="s">
        <v>2198</v>
      </c>
      <c r="G1094" s="314">
        <v>172.899994</v>
      </c>
    </row>
    <row r="1095" spans="4:7" ht="15">
      <c r="D1095" s="307" t="str">
        <f t="shared" si="17"/>
        <v>6068 - KONEC</v>
      </c>
      <c r="E1095" s="312">
        <v>6068</v>
      </c>
      <c r="F1095" s="313" t="s">
        <v>2199</v>
      </c>
      <c r="G1095" s="314">
        <v>110.5</v>
      </c>
    </row>
    <row r="1096" spans="4:7" ht="15">
      <c r="D1096" s="307" t="str">
        <f t="shared" si="17"/>
        <v>6069 - PODGRAD</v>
      </c>
      <c r="E1096" s="312">
        <v>6069</v>
      </c>
      <c r="F1096" s="313" t="s">
        <v>1426</v>
      </c>
      <c r="G1096" s="314">
        <v>157.300003</v>
      </c>
    </row>
    <row r="1097" spans="4:7" ht="15">
      <c r="D1097" s="307" t="str">
        <f t="shared" si="17"/>
        <v>6071 - PRISTAVA</v>
      </c>
      <c r="E1097" s="312">
        <v>6071</v>
      </c>
      <c r="F1097" s="313" t="s">
        <v>2200</v>
      </c>
      <c r="G1097" s="314">
        <v>128.699997</v>
      </c>
    </row>
    <row r="1098" spans="4:7" ht="15">
      <c r="D1098" s="307" t="str">
        <f t="shared" si="17"/>
        <v>6072 - VELIKI CEROVEC</v>
      </c>
      <c r="E1098" s="312">
        <v>6072</v>
      </c>
      <c r="F1098" s="313" t="s">
        <v>2201</v>
      </c>
      <c r="G1098" s="314">
        <v>182</v>
      </c>
    </row>
    <row r="1099" spans="4:7" ht="15">
      <c r="D1099" s="307" t="str">
        <f t="shared" si="17"/>
        <v>6074 - VAVTA VAS</v>
      </c>
      <c r="E1099" s="312">
        <v>6074</v>
      </c>
      <c r="F1099" s="313" t="s">
        <v>2202</v>
      </c>
      <c r="G1099" s="314">
        <v>3348.800049</v>
      </c>
    </row>
    <row r="1100" spans="4:7" ht="15">
      <c r="D1100" s="307" t="str">
        <f t="shared" si="17"/>
        <v>6079 - NOVO MESTO</v>
      </c>
      <c r="E1100" s="312">
        <v>6079</v>
      </c>
      <c r="F1100" s="313" t="s">
        <v>986</v>
      </c>
      <c r="G1100" s="314">
        <v>124.800003</v>
      </c>
    </row>
    <row r="1101" spans="4:7" ht="15">
      <c r="D1101" s="307" t="str">
        <f t="shared" si="17"/>
        <v>6080 - PRAPREČE PRI STRAŽI</v>
      </c>
      <c r="E1101" s="312">
        <v>6080</v>
      </c>
      <c r="F1101" s="313" t="s">
        <v>2203</v>
      </c>
      <c r="G1101" s="314">
        <v>458.899994</v>
      </c>
    </row>
    <row r="1102" spans="4:7" ht="15">
      <c r="D1102" s="307" t="str">
        <f t="shared" si="17"/>
        <v>6082 - VELIKI PODLJUBEN</v>
      </c>
      <c r="E1102" s="312">
        <v>6082</v>
      </c>
      <c r="F1102" s="313" t="s">
        <v>2204</v>
      </c>
      <c r="G1102" s="314">
        <v>130</v>
      </c>
    </row>
    <row r="1103" spans="4:7" ht="15">
      <c r="D1103" s="307" t="str">
        <f t="shared" si="17"/>
        <v>6083 - VRH PRI LJUBNU</v>
      </c>
      <c r="E1103" s="312">
        <v>6083</v>
      </c>
      <c r="F1103" s="313" t="s">
        <v>2205</v>
      </c>
      <c r="G1103" s="314">
        <v>98.800003</v>
      </c>
    </row>
    <row r="1104" spans="4:7" ht="15">
      <c r="D1104" s="307" t="str">
        <f t="shared" si="17"/>
        <v>6090 - RAKOVNIK - RAJNOVŠČE</v>
      </c>
      <c r="E1104" s="312">
        <v>6090</v>
      </c>
      <c r="F1104" s="313" t="s">
        <v>2206</v>
      </c>
      <c r="G1104" s="314">
        <v>84.5</v>
      </c>
    </row>
    <row r="1105" spans="4:7" ht="15">
      <c r="D1105" s="307" t="str">
        <f t="shared" si="17"/>
        <v>6092 - JAMA</v>
      </c>
      <c r="E1105" s="312">
        <v>6092</v>
      </c>
      <c r="F1105" s="313" t="s">
        <v>2207</v>
      </c>
      <c r="G1105" s="314">
        <v>241.800003</v>
      </c>
    </row>
    <row r="1106" spans="4:7" ht="15">
      <c r="D1106" s="307" t="str">
        <f t="shared" si="17"/>
        <v>6093 - STRANSKA VAS</v>
      </c>
      <c r="E1106" s="312">
        <v>6093</v>
      </c>
      <c r="F1106" s="313" t="s">
        <v>1989</v>
      </c>
      <c r="G1106" s="314">
        <v>282.100006</v>
      </c>
    </row>
    <row r="1107" spans="4:7" ht="15">
      <c r="D1107" s="307" t="str">
        <f t="shared" si="17"/>
        <v>6097 - STRANSKA VAS</v>
      </c>
      <c r="E1107" s="312">
        <v>6097</v>
      </c>
      <c r="F1107" s="313" t="s">
        <v>1989</v>
      </c>
      <c r="G1107" s="314">
        <v>93.599998</v>
      </c>
    </row>
    <row r="1108" spans="4:7" ht="15">
      <c r="D1108" s="307" t="str">
        <f t="shared" si="17"/>
        <v>6098 - STRANSKA VAS</v>
      </c>
      <c r="E1108" s="312">
        <v>6098</v>
      </c>
      <c r="F1108" s="313" t="s">
        <v>1989</v>
      </c>
      <c r="G1108" s="314">
        <v>87.099998</v>
      </c>
    </row>
    <row r="1109" spans="4:7" ht="15">
      <c r="D1109" s="307" t="str">
        <f t="shared" si="17"/>
        <v>6100 - BIRČNA VAS</v>
      </c>
      <c r="E1109" s="312">
        <v>6100</v>
      </c>
      <c r="F1109" s="313" t="s">
        <v>2208</v>
      </c>
      <c r="G1109" s="314">
        <v>491.399994</v>
      </c>
    </row>
    <row r="1110" spans="4:7" ht="15">
      <c r="D1110" s="307" t="str">
        <f t="shared" si="17"/>
        <v>6103 - ČEŠČA VAS</v>
      </c>
      <c r="E1110" s="312">
        <v>6103</v>
      </c>
      <c r="F1110" s="313" t="s">
        <v>2209</v>
      </c>
      <c r="G1110" s="314">
        <v>182</v>
      </c>
    </row>
    <row r="1111" spans="4:7" ht="15">
      <c r="D1111" s="307" t="str">
        <f t="shared" si="17"/>
        <v>6104 - SREBRNIČE</v>
      </c>
      <c r="E1111" s="312">
        <v>6104</v>
      </c>
      <c r="F1111" s="313" t="s">
        <v>2210</v>
      </c>
      <c r="G1111" s="314">
        <v>132.600006</v>
      </c>
    </row>
    <row r="1112" spans="4:7" ht="15">
      <c r="D1112" s="307" t="str">
        <f t="shared" si="17"/>
        <v>6105 - PREČNA</v>
      </c>
      <c r="E1112" s="312">
        <v>6105</v>
      </c>
      <c r="F1112" s="313" t="s">
        <v>2211</v>
      </c>
      <c r="G1112" s="314">
        <v>507</v>
      </c>
    </row>
    <row r="1113" spans="4:7" ht="15">
      <c r="D1113" s="307" t="str">
        <f t="shared" si="17"/>
        <v>6107 - ZALOG</v>
      </c>
      <c r="E1113" s="312">
        <v>6107</v>
      </c>
      <c r="F1113" s="313" t="s">
        <v>1808</v>
      </c>
      <c r="G1113" s="314">
        <v>161.199997</v>
      </c>
    </row>
    <row r="1114" spans="4:7" ht="15">
      <c r="D1114" s="307" t="str">
        <f t="shared" si="17"/>
        <v>6108 - POTOK</v>
      </c>
      <c r="E1114" s="312">
        <v>6108</v>
      </c>
      <c r="F1114" s="313" t="s">
        <v>2212</v>
      </c>
      <c r="G1114" s="314">
        <v>117</v>
      </c>
    </row>
    <row r="1115" spans="4:7" ht="15">
      <c r="D1115" s="307" t="str">
        <f t="shared" si="17"/>
        <v>6112 - JURKA VAS</v>
      </c>
      <c r="E1115" s="312">
        <v>6112</v>
      </c>
      <c r="F1115" s="313" t="s">
        <v>2213</v>
      </c>
      <c r="G1115" s="314">
        <v>208</v>
      </c>
    </row>
    <row r="1116" spans="4:7" ht="15">
      <c r="D1116" s="307" t="str">
        <f t="shared" si="17"/>
        <v>6113 - HRUŠEVEC</v>
      </c>
      <c r="E1116" s="312">
        <v>6113</v>
      </c>
      <c r="F1116" s="313" t="s">
        <v>2214</v>
      </c>
      <c r="G1116" s="314">
        <v>226.199997</v>
      </c>
    </row>
    <row r="1117" spans="4:7" ht="15">
      <c r="D1117" s="307" t="str">
        <f t="shared" si="17"/>
        <v>6114 - SELA</v>
      </c>
      <c r="E1117" s="312">
        <v>6114</v>
      </c>
      <c r="F1117" s="313" t="s">
        <v>2083</v>
      </c>
      <c r="G1117" s="314">
        <v>54.599998</v>
      </c>
    </row>
    <row r="1118" spans="4:7" ht="15">
      <c r="D1118" s="307" t="str">
        <f t="shared" si="17"/>
        <v>6115 - NOVO MESTO</v>
      </c>
      <c r="E1118" s="312">
        <v>6115</v>
      </c>
      <c r="F1118" s="313" t="s">
        <v>986</v>
      </c>
      <c r="G1118" s="314">
        <v>21548.800781</v>
      </c>
    </row>
    <row r="1119" spans="4:7" ht="15">
      <c r="D1119" s="307" t="str">
        <f t="shared" si="17"/>
        <v>6122 - VERDUN</v>
      </c>
      <c r="E1119" s="312">
        <v>6122</v>
      </c>
      <c r="F1119" s="313" t="s">
        <v>2215</v>
      </c>
      <c r="G1119" s="314">
        <v>759.200012</v>
      </c>
    </row>
    <row r="1120" spans="4:7" ht="15">
      <c r="D1120" s="307" t="str">
        <f t="shared" si="17"/>
        <v>6125 - GORNJA TEŽKA VODA</v>
      </c>
      <c r="E1120" s="312">
        <v>6125</v>
      </c>
      <c r="F1120" s="313" t="s">
        <v>2216</v>
      </c>
      <c r="G1120" s="314">
        <v>127.400002</v>
      </c>
    </row>
    <row r="1121" spans="4:7" ht="15">
      <c r="D1121" s="307" t="str">
        <f t="shared" si="17"/>
        <v>6127 - KOROŠKA VAS</v>
      </c>
      <c r="E1121" s="312">
        <v>6127</v>
      </c>
      <c r="F1121" s="313" t="s">
        <v>2217</v>
      </c>
      <c r="G1121" s="314">
        <v>54.599998</v>
      </c>
    </row>
    <row r="1122" spans="4:7" ht="15">
      <c r="D1122" s="307" t="str">
        <f t="shared" si="17"/>
        <v>6128 - DOLNJA TEŽKA VODA</v>
      </c>
      <c r="E1122" s="312">
        <v>6128</v>
      </c>
      <c r="F1122" s="313" t="s">
        <v>2218</v>
      </c>
      <c r="G1122" s="314">
        <v>768.299988</v>
      </c>
    </row>
    <row r="1123" spans="4:7" ht="15">
      <c r="D1123" s="307" t="str">
        <f t="shared" si="17"/>
        <v>6129 - KOROŠKA VAS</v>
      </c>
      <c r="E1123" s="312">
        <v>6129</v>
      </c>
      <c r="F1123" s="313" t="s">
        <v>2217</v>
      </c>
      <c r="G1123" s="314">
        <v>172.899994</v>
      </c>
    </row>
    <row r="1124" spans="4:7" ht="15">
      <c r="D1124" s="307" t="str">
        <f t="shared" si="17"/>
        <v>6130 - JURNA VAS</v>
      </c>
      <c r="E1124" s="312">
        <v>6130</v>
      </c>
      <c r="F1124" s="313" t="s">
        <v>2219</v>
      </c>
      <c r="G1124" s="314">
        <v>140.399994</v>
      </c>
    </row>
    <row r="1125" spans="4:7" ht="15">
      <c r="D1125" s="307" t="str">
        <f t="shared" si="17"/>
        <v>6133 - GABRJE</v>
      </c>
      <c r="E1125" s="312">
        <v>6133</v>
      </c>
      <c r="F1125" s="313" t="s">
        <v>1618</v>
      </c>
      <c r="G1125" s="314">
        <v>695.5</v>
      </c>
    </row>
    <row r="1126" spans="4:7" ht="15">
      <c r="D1126" s="307" t="str">
        <f t="shared" si="17"/>
        <v>6135 - PANGRČ GRM</v>
      </c>
      <c r="E1126" s="312">
        <v>6135</v>
      </c>
      <c r="F1126" s="313" t="s">
        <v>2220</v>
      </c>
      <c r="G1126" s="314">
        <v>63.700001</v>
      </c>
    </row>
    <row r="1127" spans="4:7" ht="15">
      <c r="D1127" s="307" t="str">
        <f t="shared" si="17"/>
        <v>6140 - SELA PRI ZAJČJEM VRHU</v>
      </c>
      <c r="E1127" s="312">
        <v>6140</v>
      </c>
      <c r="F1127" s="313" t="s">
        <v>2221</v>
      </c>
      <c r="G1127" s="314">
        <v>79.300003</v>
      </c>
    </row>
    <row r="1128" spans="4:7" ht="15">
      <c r="D1128" s="307" t="str">
        <f t="shared" si="17"/>
        <v>6141 - VRHE</v>
      </c>
      <c r="E1128" s="312">
        <v>6141</v>
      </c>
      <c r="F1128" s="313" t="s">
        <v>2222</v>
      </c>
      <c r="G1128" s="314">
        <v>468</v>
      </c>
    </row>
    <row r="1129" spans="4:7" ht="15">
      <c r="D1129" s="307" t="str">
        <f t="shared" si="17"/>
        <v>6142 - ZAJČJI VRH PRI STOPIČAH</v>
      </c>
      <c r="E1129" s="312">
        <v>6142</v>
      </c>
      <c r="F1129" s="313" t="s">
        <v>2223</v>
      </c>
      <c r="G1129" s="314">
        <v>119.599998</v>
      </c>
    </row>
    <row r="1130" spans="4:7" ht="15">
      <c r="D1130" s="307" t="str">
        <f t="shared" si="17"/>
        <v>6143 - OREHEK</v>
      </c>
      <c r="E1130" s="312">
        <v>6143</v>
      </c>
      <c r="F1130" s="313" t="s">
        <v>1533</v>
      </c>
      <c r="G1130" s="314">
        <v>156</v>
      </c>
    </row>
    <row r="1131" spans="4:7" ht="15">
      <c r="D1131" s="307" t="str">
        <f t="shared" si="17"/>
        <v>6145 - POTOV VRH</v>
      </c>
      <c r="E1131" s="312">
        <v>6145</v>
      </c>
      <c r="F1131" s="313" t="s">
        <v>2224</v>
      </c>
      <c r="G1131" s="314">
        <v>211.899994</v>
      </c>
    </row>
    <row r="1132" spans="4:7" ht="15">
      <c r="D1132" s="307" t="str">
        <f t="shared" si="17"/>
        <v>6146 - VELIKI SLATNIK</v>
      </c>
      <c r="E1132" s="312">
        <v>6146</v>
      </c>
      <c r="F1132" s="313" t="s">
        <v>2225</v>
      </c>
      <c r="G1132" s="314">
        <v>137.800003</v>
      </c>
    </row>
    <row r="1133" spans="4:7" ht="15">
      <c r="D1133" s="307" t="str">
        <f t="shared" si="17"/>
        <v>6148 - ŠENTJOŠT</v>
      </c>
      <c r="E1133" s="312">
        <v>6148</v>
      </c>
      <c r="F1133" s="313" t="s">
        <v>2226</v>
      </c>
      <c r="G1133" s="314">
        <v>144.300003</v>
      </c>
    </row>
    <row r="1134" spans="4:7" ht="15">
      <c r="D1134" s="307" t="str">
        <f t="shared" si="17"/>
        <v>6149 - SMOLENJA VAS</v>
      </c>
      <c r="E1134" s="312">
        <v>6149</v>
      </c>
      <c r="F1134" s="313" t="s">
        <v>2227</v>
      </c>
      <c r="G1134" s="314">
        <v>1218.099976</v>
      </c>
    </row>
    <row r="1135" spans="4:7" ht="15">
      <c r="D1135" s="307" t="str">
        <f t="shared" si="17"/>
        <v>6156 - VELIKE BRUSNICE</v>
      </c>
      <c r="E1135" s="312">
        <v>6156</v>
      </c>
      <c r="F1135" s="313" t="s">
        <v>2228</v>
      </c>
      <c r="G1135" s="314">
        <v>608.400024</v>
      </c>
    </row>
    <row r="1136" spans="4:7" ht="15">
      <c r="D1136" s="307" t="str">
        <f t="shared" si="17"/>
        <v>6160 - HRUŠICA</v>
      </c>
      <c r="E1136" s="312">
        <v>6160</v>
      </c>
      <c r="F1136" s="313" t="s">
        <v>1422</v>
      </c>
      <c r="G1136" s="314">
        <v>130</v>
      </c>
    </row>
    <row r="1137" spans="4:7" ht="15">
      <c r="D1137" s="307" t="str">
        <f t="shared" si="17"/>
        <v>6161 - KRIŽE</v>
      </c>
      <c r="E1137" s="312">
        <v>6161</v>
      </c>
      <c r="F1137" s="313" t="s">
        <v>2229</v>
      </c>
      <c r="G1137" s="314">
        <v>79.300003</v>
      </c>
    </row>
    <row r="1138" spans="4:7" ht="15">
      <c r="D1138" s="307" t="str">
        <f t="shared" si="17"/>
        <v>6162 - NOVO MESTO</v>
      </c>
      <c r="E1138" s="312">
        <v>6162</v>
      </c>
      <c r="F1138" s="313" t="s">
        <v>986</v>
      </c>
      <c r="G1138" s="314">
        <v>1103.699951</v>
      </c>
    </row>
    <row r="1139" spans="4:7" ht="15">
      <c r="D1139" s="307" t="str">
        <f t="shared" si="17"/>
        <v>6164 - HUDO</v>
      </c>
      <c r="E1139" s="312">
        <v>6164</v>
      </c>
      <c r="F1139" s="313" t="s">
        <v>1781</v>
      </c>
      <c r="G1139" s="314">
        <v>80.599998</v>
      </c>
    </row>
    <row r="1140" spans="4:7" ht="15">
      <c r="D1140" s="307" t="str">
        <f t="shared" si="17"/>
        <v>6165 - DALJNI VRH</v>
      </c>
      <c r="E1140" s="312">
        <v>6165</v>
      </c>
      <c r="F1140" s="313" t="s">
        <v>2230</v>
      </c>
      <c r="G1140" s="314">
        <v>115.699997</v>
      </c>
    </row>
    <row r="1141" spans="4:7" ht="15">
      <c r="D1141" s="307" t="str">
        <f t="shared" si="17"/>
        <v>6176 - NOVO MESTO</v>
      </c>
      <c r="E1141" s="312">
        <v>6176</v>
      </c>
      <c r="F1141" s="313" t="s">
        <v>986</v>
      </c>
      <c r="G1141" s="314">
        <v>5356</v>
      </c>
    </row>
    <row r="1142" spans="4:7" ht="15">
      <c r="D1142" s="307" t="str">
        <f t="shared" si="17"/>
        <v>6178 - GORENJE KAMENCE</v>
      </c>
      <c r="E1142" s="312">
        <v>6178</v>
      </c>
      <c r="F1142" s="313" t="s">
        <v>2231</v>
      </c>
      <c r="G1142" s="314">
        <v>161.199997</v>
      </c>
    </row>
    <row r="1143" spans="4:7" ht="15">
      <c r="D1143" s="307" t="str">
        <f t="shared" si="17"/>
        <v>6184 - ŽDINJA VAS</v>
      </c>
      <c r="E1143" s="312">
        <v>6184</v>
      </c>
      <c r="F1143" s="313" t="s">
        <v>2232</v>
      </c>
      <c r="G1143" s="314">
        <v>243.100006</v>
      </c>
    </row>
    <row r="1144" spans="4:7" ht="15">
      <c r="D1144" s="307" t="str">
        <f t="shared" si="17"/>
        <v>6185 - DOLENJE KAMENJE</v>
      </c>
      <c r="E1144" s="312">
        <v>6185</v>
      </c>
      <c r="F1144" s="313" t="s">
        <v>2233</v>
      </c>
      <c r="G1144" s="314">
        <v>170.300003</v>
      </c>
    </row>
    <row r="1145" spans="4:7" ht="15">
      <c r="D1145" s="307" t="str">
        <f t="shared" si="17"/>
        <v>6187 - GORENJE KARTELJEVO</v>
      </c>
      <c r="E1145" s="312">
        <v>6187</v>
      </c>
      <c r="F1145" s="313" t="s">
        <v>2234</v>
      </c>
      <c r="G1145" s="314">
        <v>309.399994</v>
      </c>
    </row>
    <row r="1146" spans="4:7" ht="15">
      <c r="D1146" s="307" t="str">
        <f t="shared" si="17"/>
        <v>6189 - GUMBERK</v>
      </c>
      <c r="E1146" s="312">
        <v>6189</v>
      </c>
      <c r="F1146" s="313" t="s">
        <v>2235</v>
      </c>
      <c r="G1146" s="314">
        <v>105.300003</v>
      </c>
    </row>
    <row r="1147" spans="4:7" ht="15">
      <c r="D1147" s="307" t="str">
        <f t="shared" si="17"/>
        <v>6192 - DOLENJA VAS</v>
      </c>
      <c r="E1147" s="312">
        <v>6192</v>
      </c>
      <c r="F1147" s="313" t="s">
        <v>1650</v>
      </c>
      <c r="G1147" s="314">
        <v>123.5</v>
      </c>
    </row>
    <row r="1148" spans="4:7" ht="15">
      <c r="D1148" s="307" t="str">
        <f t="shared" si="17"/>
        <v>6194 - OTOČEC</v>
      </c>
      <c r="E1148" s="312">
        <v>6194</v>
      </c>
      <c r="F1148" s="313" t="s">
        <v>2236</v>
      </c>
      <c r="G1148" s="314">
        <v>923</v>
      </c>
    </row>
    <row r="1149" spans="4:7" ht="15">
      <c r="D1149" s="307" t="str">
        <f t="shared" si="17"/>
        <v>6195 - PETELINJEK</v>
      </c>
      <c r="E1149" s="312">
        <v>6195</v>
      </c>
      <c r="F1149" s="313" t="s">
        <v>2237</v>
      </c>
      <c r="G1149" s="314">
        <v>253.5</v>
      </c>
    </row>
    <row r="1150" spans="4:7" ht="15">
      <c r="D1150" s="307" t="str">
        <f t="shared" si="17"/>
        <v>6198 - OTOČEC</v>
      </c>
      <c r="E1150" s="312">
        <v>6198</v>
      </c>
      <c r="F1150" s="313" t="s">
        <v>2236</v>
      </c>
      <c r="G1150" s="314">
        <v>145.600006</v>
      </c>
    </row>
    <row r="1151" spans="4:7" ht="15">
      <c r="D1151" s="307" t="str">
        <f t="shared" si="17"/>
        <v>6206 - MALE BRUSNICE</v>
      </c>
      <c r="E1151" s="312">
        <v>6206</v>
      </c>
      <c r="F1151" s="313" t="s">
        <v>2238</v>
      </c>
      <c r="G1151" s="314">
        <v>67.599998</v>
      </c>
    </row>
    <row r="1152" spans="4:7" ht="15">
      <c r="D1152" s="307" t="str">
        <f t="shared" si="17"/>
        <v>6208 - LUTRŠKO SELO</v>
      </c>
      <c r="E1152" s="312">
        <v>6208</v>
      </c>
      <c r="F1152" s="313" t="s">
        <v>2239</v>
      </c>
      <c r="G1152" s="314">
        <v>210.600006</v>
      </c>
    </row>
    <row r="1153" spans="4:7" ht="15">
      <c r="D1153" s="307" t="str">
        <f t="shared" si="17"/>
        <v>6209 - SELA PRI RATEŽU</v>
      </c>
      <c r="E1153" s="312">
        <v>6209</v>
      </c>
      <c r="F1153" s="313" t="s">
        <v>2240</v>
      </c>
      <c r="G1153" s="314">
        <v>462.799988</v>
      </c>
    </row>
    <row r="1154" spans="4:7" ht="15">
      <c r="D1154" s="307" t="str">
        <f t="shared" si="17"/>
        <v>6211 - ŠMARJEŠKE TOPLICE STARI DEL</v>
      </c>
      <c r="E1154" s="312">
        <v>6211</v>
      </c>
      <c r="F1154" s="313" t="s">
        <v>2241</v>
      </c>
      <c r="G1154" s="314">
        <v>353.600006</v>
      </c>
    </row>
    <row r="1155" spans="4:7" ht="15">
      <c r="D1155" s="307" t="str">
        <f t="shared" si="17"/>
        <v>6213 - ŽALOVIČE</v>
      </c>
      <c r="E1155" s="312">
        <v>6213</v>
      </c>
      <c r="F1155" s="313" t="s">
        <v>2242</v>
      </c>
      <c r="G1155" s="314">
        <v>126.099998</v>
      </c>
    </row>
    <row r="1156" spans="4:7" ht="15">
      <c r="D1156" s="307" t="str">
        <f aca="true" t="shared" si="18" ref="D1156:D1219">E1156&amp;" - "&amp;F1156</f>
        <v>6214 - HERINJA VAS</v>
      </c>
      <c r="E1156" s="312">
        <v>6214</v>
      </c>
      <c r="F1156" s="313" t="s">
        <v>2243</v>
      </c>
      <c r="G1156" s="314">
        <v>211.899994</v>
      </c>
    </row>
    <row r="1157" spans="4:7" ht="15">
      <c r="D1157" s="307" t="str">
        <f t="shared" si="18"/>
        <v>6221 - BELA CERKEV</v>
      </c>
      <c r="E1157" s="312">
        <v>6221</v>
      </c>
      <c r="F1157" s="313" t="s">
        <v>2244</v>
      </c>
      <c r="G1157" s="314">
        <v>166.399994</v>
      </c>
    </row>
    <row r="1158" spans="4:7" ht="15">
      <c r="D1158" s="307" t="str">
        <f t="shared" si="18"/>
        <v>6226 - DRUŽINSKA VAS</v>
      </c>
      <c r="E1158" s="312">
        <v>6226</v>
      </c>
      <c r="F1158" s="313" t="s">
        <v>2245</v>
      </c>
      <c r="G1158" s="314">
        <v>120.900002</v>
      </c>
    </row>
    <row r="1159" spans="4:7" ht="15">
      <c r="D1159" s="307" t="str">
        <f t="shared" si="18"/>
        <v>6227 - DOLENJE KRONOVO</v>
      </c>
      <c r="E1159" s="312">
        <v>6227</v>
      </c>
      <c r="F1159" s="313" t="s">
        <v>2246</v>
      </c>
      <c r="G1159" s="314">
        <v>140.399994</v>
      </c>
    </row>
    <row r="1160" spans="4:7" ht="15">
      <c r="D1160" s="307" t="str">
        <f t="shared" si="18"/>
        <v>6230 - ŠMARJEŠKE TOPLICE</v>
      </c>
      <c r="E1160" s="312">
        <v>6230</v>
      </c>
      <c r="F1160" s="313" t="s">
        <v>668</v>
      </c>
      <c r="G1160" s="314">
        <v>804.700012</v>
      </c>
    </row>
    <row r="1161" spans="4:7" ht="15">
      <c r="D1161" s="307" t="str">
        <f t="shared" si="18"/>
        <v>6235 - ŠMARJETA</v>
      </c>
      <c r="E1161" s="312">
        <v>6235</v>
      </c>
      <c r="F1161" s="313" t="s">
        <v>2247</v>
      </c>
      <c r="G1161" s="314">
        <v>683.799988</v>
      </c>
    </row>
    <row r="1162" spans="4:7" ht="15">
      <c r="D1162" s="307" t="str">
        <f t="shared" si="18"/>
        <v>6240 - VINICA</v>
      </c>
      <c r="E1162" s="312">
        <v>6240</v>
      </c>
      <c r="F1162" s="313" t="s">
        <v>2126</v>
      </c>
      <c r="G1162" s="314">
        <v>104</v>
      </c>
    </row>
    <row r="1163" spans="4:7" ht="15">
      <c r="D1163" s="307" t="str">
        <f t="shared" si="18"/>
        <v>6257 - JUGORJE</v>
      </c>
      <c r="E1163" s="312">
        <v>6257</v>
      </c>
      <c r="F1163" s="313" t="s">
        <v>2248</v>
      </c>
      <c r="G1163" s="314">
        <v>91</v>
      </c>
    </row>
    <row r="1164" spans="4:7" ht="15">
      <c r="D1164" s="307" t="str">
        <f t="shared" si="18"/>
        <v>6263 - SREDNJA BISTRICA</v>
      </c>
      <c r="E1164" s="312">
        <v>6263</v>
      </c>
      <c r="F1164" s="313" t="s">
        <v>2249</v>
      </c>
      <c r="G1164" s="314">
        <v>1596.400024</v>
      </c>
    </row>
    <row r="1165" spans="4:7" ht="15">
      <c r="D1165" s="307" t="str">
        <f t="shared" si="18"/>
        <v>6264 - DOLNJA BISTRICA</v>
      </c>
      <c r="E1165" s="312">
        <v>6264</v>
      </c>
      <c r="F1165" s="313" t="s">
        <v>2250</v>
      </c>
      <c r="G1165" s="314">
        <v>730.599976</v>
      </c>
    </row>
    <row r="1166" spans="4:7" ht="15">
      <c r="D1166" s="307" t="str">
        <f t="shared" si="18"/>
        <v>6265 - ŽIŽKI</v>
      </c>
      <c r="E1166" s="312">
        <v>6265</v>
      </c>
      <c r="F1166" s="313" t="s">
        <v>2251</v>
      </c>
      <c r="G1166" s="314">
        <v>2245.100098</v>
      </c>
    </row>
    <row r="1167" spans="4:7" ht="15">
      <c r="D1167" s="307" t="str">
        <f t="shared" si="18"/>
        <v>6267 - DOLNJA BISTRICA</v>
      </c>
      <c r="E1167" s="312">
        <v>6267</v>
      </c>
      <c r="F1167" s="313" t="s">
        <v>2250</v>
      </c>
      <c r="G1167" s="314">
        <v>105.300003</v>
      </c>
    </row>
    <row r="1168" spans="4:7" ht="15">
      <c r="D1168" s="307" t="str">
        <f t="shared" si="18"/>
        <v>6268 - MALA POLANA - BREZOVICA</v>
      </c>
      <c r="E1168" s="312">
        <v>6268</v>
      </c>
      <c r="F1168" s="313" t="s">
        <v>2252</v>
      </c>
      <c r="G1168" s="314">
        <v>471.899994</v>
      </c>
    </row>
    <row r="1169" spans="4:7" ht="15">
      <c r="D1169" s="307" t="str">
        <f t="shared" si="18"/>
        <v>6270 - VELIKA POLANA</v>
      </c>
      <c r="E1169" s="312">
        <v>6270</v>
      </c>
      <c r="F1169" s="313" t="s">
        <v>696</v>
      </c>
      <c r="G1169" s="314">
        <v>1225.900024</v>
      </c>
    </row>
    <row r="1170" spans="4:7" ht="15">
      <c r="D1170" s="307" t="str">
        <f t="shared" si="18"/>
        <v>6272 - TRNJE</v>
      </c>
      <c r="E1170" s="312">
        <v>6272</v>
      </c>
      <c r="F1170" s="313" t="s">
        <v>1475</v>
      </c>
      <c r="G1170" s="314">
        <v>755.299988</v>
      </c>
    </row>
    <row r="1171" spans="4:7" ht="15">
      <c r="D1171" s="307" t="str">
        <f t="shared" si="18"/>
        <v>6273 - MALA POLANA</v>
      </c>
      <c r="E1171" s="312">
        <v>6273</v>
      </c>
      <c r="F1171" s="313" t="s">
        <v>2253</v>
      </c>
      <c r="G1171" s="314">
        <v>140.399994</v>
      </c>
    </row>
    <row r="1172" spans="4:7" ht="15">
      <c r="D1172" s="307" t="str">
        <f t="shared" si="18"/>
        <v>6278 - PREDSTRUGE</v>
      </c>
      <c r="E1172" s="312">
        <v>6278</v>
      </c>
      <c r="F1172" s="313" t="s">
        <v>2254</v>
      </c>
      <c r="G1172" s="314">
        <v>325</v>
      </c>
    </row>
    <row r="1173" spans="4:7" ht="15">
      <c r="D1173" s="307" t="str">
        <f t="shared" si="18"/>
        <v>6279 - PODPEČ</v>
      </c>
      <c r="E1173" s="312">
        <v>6279</v>
      </c>
      <c r="F1173" s="313" t="s">
        <v>2020</v>
      </c>
      <c r="G1173" s="314">
        <v>157.300003</v>
      </c>
    </row>
    <row r="1174" spans="4:7" ht="15">
      <c r="D1174" s="307" t="str">
        <f t="shared" si="18"/>
        <v>6280 - CESTA</v>
      </c>
      <c r="E1174" s="312">
        <v>6280</v>
      </c>
      <c r="F1174" s="313" t="s">
        <v>1516</v>
      </c>
      <c r="G1174" s="314">
        <v>351</v>
      </c>
    </row>
    <row r="1175" spans="4:7" ht="15">
      <c r="D1175" s="307" t="str">
        <f t="shared" si="18"/>
        <v>6283 - PODGORICA</v>
      </c>
      <c r="E1175" s="312">
        <v>6283</v>
      </c>
      <c r="F1175" s="313" t="s">
        <v>2255</v>
      </c>
      <c r="G1175" s="314">
        <v>79.300003</v>
      </c>
    </row>
    <row r="1176" spans="4:7" ht="15">
      <c r="D1176" s="307" t="str">
        <f t="shared" si="18"/>
        <v>6284 - PODGORA</v>
      </c>
      <c r="E1176" s="312">
        <v>6284</v>
      </c>
      <c r="F1176" s="313" t="s">
        <v>1633</v>
      </c>
      <c r="G1176" s="314">
        <v>153.399994</v>
      </c>
    </row>
    <row r="1177" spans="4:7" ht="15">
      <c r="D1177" s="307" t="str">
        <f t="shared" si="18"/>
        <v>6285 - ZDENSKA VAS</v>
      </c>
      <c r="E1177" s="312">
        <v>6285</v>
      </c>
      <c r="F1177" s="313" t="s">
        <v>2256</v>
      </c>
      <c r="G1177" s="314">
        <v>288.600006</v>
      </c>
    </row>
    <row r="1178" spans="4:7" ht="15">
      <c r="D1178" s="307" t="str">
        <f t="shared" si="18"/>
        <v>6286 - BRUHANJA VAS</v>
      </c>
      <c r="E1178" s="312">
        <v>6286</v>
      </c>
      <c r="F1178" s="313" t="s">
        <v>2257</v>
      </c>
      <c r="G1178" s="314">
        <v>157.300003</v>
      </c>
    </row>
    <row r="1179" spans="4:7" ht="15">
      <c r="D1179" s="307" t="str">
        <f t="shared" si="18"/>
        <v>6288 - ZAGORICA</v>
      </c>
      <c r="E1179" s="312">
        <v>6288</v>
      </c>
      <c r="F1179" s="313" t="s">
        <v>2258</v>
      </c>
      <c r="G1179" s="314">
        <v>319.799988</v>
      </c>
    </row>
    <row r="1180" spans="4:7" ht="15">
      <c r="D1180" s="307" t="str">
        <f t="shared" si="18"/>
        <v>6289 - KOMPOLJE</v>
      </c>
      <c r="E1180" s="312">
        <v>6289</v>
      </c>
      <c r="F1180" s="313" t="s">
        <v>2259</v>
      </c>
      <c r="G1180" s="314">
        <v>479.700012</v>
      </c>
    </row>
    <row r="1181" spans="4:7" ht="15">
      <c r="D1181" s="307" t="str">
        <f t="shared" si="18"/>
        <v>6296 - POTISKAVEC</v>
      </c>
      <c r="E1181" s="312">
        <v>6296</v>
      </c>
      <c r="F1181" s="313" t="s">
        <v>2260</v>
      </c>
      <c r="G1181" s="314">
        <v>66.300003</v>
      </c>
    </row>
    <row r="1182" spans="4:7" ht="15">
      <c r="D1182" s="307" t="str">
        <f t="shared" si="18"/>
        <v>6302 - ŽVIRČE</v>
      </c>
      <c r="E1182" s="312">
        <v>6302</v>
      </c>
      <c r="F1182" s="313" t="s">
        <v>2261</v>
      </c>
      <c r="G1182" s="314">
        <v>170.300003</v>
      </c>
    </row>
    <row r="1183" spans="4:7" ht="15">
      <c r="D1183" s="307" t="str">
        <f t="shared" si="18"/>
        <v>6305 - PREVOLE</v>
      </c>
      <c r="E1183" s="312">
        <v>6305</v>
      </c>
      <c r="F1183" s="313" t="s">
        <v>2262</v>
      </c>
      <c r="G1183" s="314">
        <v>104</v>
      </c>
    </row>
    <row r="1184" spans="4:7" ht="15">
      <c r="D1184" s="307" t="str">
        <f t="shared" si="18"/>
        <v>6308 - VISEJEC</v>
      </c>
      <c r="E1184" s="312">
        <v>6308</v>
      </c>
      <c r="F1184" s="313" t="s">
        <v>2263</v>
      </c>
      <c r="G1184" s="314">
        <v>118.300003</v>
      </c>
    </row>
    <row r="1185" spans="4:7" ht="15">
      <c r="D1185" s="307" t="str">
        <f t="shared" si="18"/>
        <v>6310 - ŠMIHEL PRI ŽUŽEMBERKU</v>
      </c>
      <c r="E1185" s="312">
        <v>6310</v>
      </c>
      <c r="F1185" s="313" t="s">
        <v>2264</v>
      </c>
      <c r="G1185" s="314">
        <v>306.799988</v>
      </c>
    </row>
    <row r="1186" spans="4:7" ht="15">
      <c r="D1186" s="307" t="str">
        <f t="shared" si="18"/>
        <v>6322 - VRH PRI KRIŽU</v>
      </c>
      <c r="E1186" s="312">
        <v>6322</v>
      </c>
      <c r="F1186" s="313" t="s">
        <v>2265</v>
      </c>
      <c r="G1186" s="314">
        <v>52</v>
      </c>
    </row>
    <row r="1187" spans="4:7" ht="15">
      <c r="D1187" s="307" t="str">
        <f t="shared" si="18"/>
        <v>6323 - LOPATA</v>
      </c>
      <c r="E1187" s="312">
        <v>6323</v>
      </c>
      <c r="F1187" s="313" t="s">
        <v>2266</v>
      </c>
      <c r="G1187" s="314">
        <v>114.400002</v>
      </c>
    </row>
    <row r="1188" spans="4:7" ht="15">
      <c r="D1188" s="307" t="str">
        <f t="shared" si="18"/>
        <v>6329 - BUDGANJA VAS</v>
      </c>
      <c r="E1188" s="312">
        <v>6329</v>
      </c>
      <c r="F1188" s="313" t="s">
        <v>2267</v>
      </c>
      <c r="G1188" s="314">
        <v>132.600006</v>
      </c>
    </row>
    <row r="1189" spans="4:7" ht="15">
      <c r="D1189" s="307" t="str">
        <f t="shared" si="18"/>
        <v>6330 - GRADENC</v>
      </c>
      <c r="E1189" s="312">
        <v>6330</v>
      </c>
      <c r="F1189" s="313" t="s">
        <v>2268</v>
      </c>
      <c r="G1189" s="314">
        <v>74.099998</v>
      </c>
    </row>
    <row r="1190" spans="4:7" ht="15">
      <c r="D1190" s="307" t="str">
        <f t="shared" si="18"/>
        <v>6336 - PRAPREČE</v>
      </c>
      <c r="E1190" s="312">
        <v>6336</v>
      </c>
      <c r="F1190" s="313" t="s">
        <v>2269</v>
      </c>
      <c r="G1190" s="314">
        <v>68.900002</v>
      </c>
    </row>
    <row r="1191" spans="4:7" ht="15">
      <c r="D1191" s="307" t="str">
        <f t="shared" si="18"/>
        <v>6339 - ŽUŽEMBERK</v>
      </c>
      <c r="E1191" s="312">
        <v>6339</v>
      </c>
      <c r="F1191" s="313" t="s">
        <v>709</v>
      </c>
      <c r="G1191" s="314">
        <v>1388.400024</v>
      </c>
    </row>
    <row r="1192" spans="4:7" ht="15">
      <c r="D1192" s="307" t="str">
        <f t="shared" si="18"/>
        <v>6342 - REBER</v>
      </c>
      <c r="E1192" s="312">
        <v>6342</v>
      </c>
      <c r="F1192" s="313" t="s">
        <v>2270</v>
      </c>
      <c r="G1192" s="314">
        <v>85.800003</v>
      </c>
    </row>
    <row r="1193" spans="4:7" ht="15">
      <c r="D1193" s="307" t="str">
        <f t="shared" si="18"/>
        <v>6345 - ZALISEC</v>
      </c>
      <c r="E1193" s="312">
        <v>6345</v>
      </c>
      <c r="F1193" s="313" t="s">
        <v>2271</v>
      </c>
      <c r="G1193" s="314">
        <v>65</v>
      </c>
    </row>
    <row r="1194" spans="4:7" ht="15">
      <c r="D1194" s="307" t="str">
        <f t="shared" si="18"/>
        <v>6351 - LAŠČE</v>
      </c>
      <c r="E1194" s="312">
        <v>6351</v>
      </c>
      <c r="F1194" s="313" t="s">
        <v>2272</v>
      </c>
      <c r="G1194" s="314">
        <v>91</v>
      </c>
    </row>
    <row r="1195" spans="4:7" ht="15">
      <c r="D1195" s="307" t="str">
        <f t="shared" si="18"/>
        <v>6352 - STAVČA VAS</v>
      </c>
      <c r="E1195" s="312">
        <v>6352</v>
      </c>
      <c r="F1195" s="313" t="s">
        <v>2273</v>
      </c>
      <c r="G1195" s="314">
        <v>132.600006</v>
      </c>
    </row>
    <row r="1196" spans="4:7" ht="15">
      <c r="D1196" s="307" t="str">
        <f t="shared" si="18"/>
        <v>6354 - TREBČA VAS</v>
      </c>
      <c r="E1196" s="312">
        <v>6354</v>
      </c>
      <c r="F1196" s="313" t="s">
        <v>2274</v>
      </c>
      <c r="G1196" s="314">
        <v>89.699997</v>
      </c>
    </row>
    <row r="1197" spans="4:7" ht="15">
      <c r="D1197" s="307" t="str">
        <f t="shared" si="18"/>
        <v>6355 - SADINJA VAS PRI DVORU</v>
      </c>
      <c r="E1197" s="312">
        <v>6355</v>
      </c>
      <c r="F1197" s="313" t="s">
        <v>2275</v>
      </c>
      <c r="G1197" s="314">
        <v>349.700012</v>
      </c>
    </row>
    <row r="1198" spans="4:7" ht="15">
      <c r="D1198" s="307" t="str">
        <f t="shared" si="18"/>
        <v>6357 - DVOR</v>
      </c>
      <c r="E1198" s="312">
        <v>6357</v>
      </c>
      <c r="F1198" s="313" t="s">
        <v>1733</v>
      </c>
      <c r="G1198" s="314">
        <v>685.099976</v>
      </c>
    </row>
    <row r="1199" spans="4:7" ht="15">
      <c r="D1199" s="307" t="str">
        <f t="shared" si="18"/>
        <v>6358 - PODGOZD</v>
      </c>
      <c r="E1199" s="312">
        <v>6358</v>
      </c>
      <c r="F1199" s="313" t="s">
        <v>2276</v>
      </c>
      <c r="G1199" s="314">
        <v>106.599998</v>
      </c>
    </row>
    <row r="1200" spans="4:7" ht="15">
      <c r="D1200" s="307" t="str">
        <f t="shared" si="18"/>
        <v>6365 - HRASTJE PRI MIRNI PEČI</v>
      </c>
      <c r="E1200" s="312">
        <v>6365</v>
      </c>
      <c r="F1200" s="313" t="s">
        <v>2277</v>
      </c>
      <c r="G1200" s="314">
        <v>167.699997</v>
      </c>
    </row>
    <row r="1201" spans="4:7" ht="15">
      <c r="D1201" s="307" t="str">
        <f t="shared" si="18"/>
        <v>6367 - MIRNA PEČ</v>
      </c>
      <c r="E1201" s="312">
        <v>6367</v>
      </c>
      <c r="F1201" s="313" t="s">
        <v>2278</v>
      </c>
      <c r="G1201" s="314">
        <v>374.399994</v>
      </c>
    </row>
    <row r="1202" spans="4:7" ht="15">
      <c r="D1202" s="307" t="str">
        <f t="shared" si="18"/>
        <v>6368 - MALENSKA VAS</v>
      </c>
      <c r="E1202" s="312">
        <v>6368</v>
      </c>
      <c r="F1202" s="313" t="s">
        <v>2279</v>
      </c>
      <c r="G1202" s="314">
        <v>81.900002</v>
      </c>
    </row>
    <row r="1203" spans="4:7" ht="15">
      <c r="D1203" s="307" t="str">
        <f t="shared" si="18"/>
        <v>6371 - VELIKI LIPOVEC</v>
      </c>
      <c r="E1203" s="312">
        <v>6371</v>
      </c>
      <c r="F1203" s="313" t="s">
        <v>2280</v>
      </c>
      <c r="G1203" s="314">
        <v>140.399994</v>
      </c>
    </row>
    <row r="1204" spans="4:7" ht="15">
      <c r="D1204" s="307" t="str">
        <f t="shared" si="18"/>
        <v>6379 - GORNJI AJDOVEC</v>
      </c>
      <c r="E1204" s="312">
        <v>6379</v>
      </c>
      <c r="F1204" s="313" t="s">
        <v>2281</v>
      </c>
      <c r="G1204" s="314">
        <v>106.599998</v>
      </c>
    </row>
    <row r="1205" spans="4:7" ht="15">
      <c r="D1205" s="307" t="str">
        <f t="shared" si="18"/>
        <v>6381 - SREDNJI LIPOVEC</v>
      </c>
      <c r="E1205" s="312">
        <v>6381</v>
      </c>
      <c r="F1205" s="313" t="s">
        <v>2282</v>
      </c>
      <c r="G1205" s="314">
        <v>70.199997</v>
      </c>
    </row>
    <row r="1206" spans="4:7" ht="15">
      <c r="D1206" s="307" t="str">
        <f t="shared" si="18"/>
        <v>6384 - GORIŠKA VAS</v>
      </c>
      <c r="E1206" s="312">
        <v>6384</v>
      </c>
      <c r="F1206" s="313" t="s">
        <v>2283</v>
      </c>
      <c r="G1206" s="314">
        <v>79.300003</v>
      </c>
    </row>
    <row r="1207" spans="4:7" ht="15">
      <c r="D1207" s="307" t="str">
        <f t="shared" si="18"/>
        <v>6390 - SREDNJI GLOBODOL</v>
      </c>
      <c r="E1207" s="312">
        <v>6390</v>
      </c>
      <c r="F1207" s="313" t="s">
        <v>2284</v>
      </c>
      <c r="G1207" s="314">
        <v>114.400002</v>
      </c>
    </row>
    <row r="1208" spans="4:7" ht="15">
      <c r="D1208" s="307" t="str">
        <f t="shared" si="18"/>
        <v>6393 - MIRNA PEČ</v>
      </c>
      <c r="E1208" s="312">
        <v>6393</v>
      </c>
      <c r="F1208" s="313" t="s">
        <v>2278</v>
      </c>
      <c r="G1208" s="314">
        <v>538.200012</v>
      </c>
    </row>
    <row r="1209" spans="4:7" ht="15">
      <c r="D1209" s="307" t="str">
        <f t="shared" si="18"/>
        <v>6395 - BIŠKA VAS</v>
      </c>
      <c r="E1209" s="312">
        <v>6395</v>
      </c>
      <c r="F1209" s="313" t="s">
        <v>2285</v>
      </c>
      <c r="G1209" s="314">
        <v>140.399994</v>
      </c>
    </row>
    <row r="1210" spans="4:7" ht="15">
      <c r="D1210" s="307" t="str">
        <f t="shared" si="18"/>
        <v>6404 - GORENJI GLOBODOL</v>
      </c>
      <c r="E1210" s="312">
        <v>6404</v>
      </c>
      <c r="F1210" s="313" t="s">
        <v>2286</v>
      </c>
      <c r="G1210" s="314">
        <v>143</v>
      </c>
    </row>
    <row r="1211" spans="4:7" ht="15">
      <c r="D1211" s="307" t="str">
        <f t="shared" si="18"/>
        <v>6405 - ŠRANGA</v>
      </c>
      <c r="E1211" s="312">
        <v>6405</v>
      </c>
      <c r="F1211" s="313" t="s">
        <v>2287</v>
      </c>
      <c r="G1211" s="314">
        <v>162.5</v>
      </c>
    </row>
    <row r="1212" spans="4:7" ht="15">
      <c r="D1212" s="307" t="str">
        <f t="shared" si="18"/>
        <v>6406 - JABLAN</v>
      </c>
      <c r="E1212" s="312">
        <v>6406</v>
      </c>
      <c r="F1212" s="313" t="s">
        <v>2288</v>
      </c>
      <c r="G1212" s="314">
        <v>201.5</v>
      </c>
    </row>
    <row r="1213" spans="4:7" ht="15">
      <c r="D1213" s="307" t="str">
        <f t="shared" si="18"/>
        <v>6407 - MALI VRH</v>
      </c>
      <c r="E1213" s="312">
        <v>6407</v>
      </c>
      <c r="F1213" s="313" t="s">
        <v>2289</v>
      </c>
      <c r="G1213" s="314">
        <v>62.400002</v>
      </c>
    </row>
    <row r="1214" spans="4:7" ht="15">
      <c r="D1214" s="307" t="str">
        <f t="shared" si="18"/>
        <v>6408 - VRHOVO PRI MIRNI PEČI</v>
      </c>
      <c r="E1214" s="312">
        <v>6408</v>
      </c>
      <c r="F1214" s="313" t="s">
        <v>2290</v>
      </c>
      <c r="G1214" s="314">
        <v>68.900002</v>
      </c>
    </row>
    <row r="1215" spans="4:7" ht="15">
      <c r="D1215" s="307" t="str">
        <f t="shared" si="18"/>
        <v>6413 - MALI KAL</v>
      </c>
      <c r="E1215" s="312">
        <v>6413</v>
      </c>
      <c r="F1215" s="313" t="s">
        <v>2291</v>
      </c>
      <c r="G1215" s="314">
        <v>58.5</v>
      </c>
    </row>
    <row r="1216" spans="4:7" ht="15">
      <c r="D1216" s="307" t="str">
        <f t="shared" si="18"/>
        <v>6416 - VELIKI KAL</v>
      </c>
      <c r="E1216" s="312">
        <v>6416</v>
      </c>
      <c r="F1216" s="313" t="s">
        <v>2292</v>
      </c>
      <c r="G1216" s="314">
        <v>175.5</v>
      </c>
    </row>
    <row r="1217" spans="4:7" ht="15">
      <c r="D1217" s="307" t="str">
        <f t="shared" si="18"/>
        <v>6417 - ŠENTJURIJ NA DOLENJSKEM</v>
      </c>
      <c r="E1217" s="312">
        <v>6417</v>
      </c>
      <c r="F1217" s="313" t="s">
        <v>2293</v>
      </c>
      <c r="G1217" s="314">
        <v>92.300003</v>
      </c>
    </row>
    <row r="1218" spans="4:7" ht="15">
      <c r="D1218" s="307" t="str">
        <f t="shared" si="18"/>
        <v>6419 - ČEŠENJCE</v>
      </c>
      <c r="E1218" s="312">
        <v>6419</v>
      </c>
      <c r="F1218" s="313" t="s">
        <v>2294</v>
      </c>
      <c r="G1218" s="314">
        <v>111.800003</v>
      </c>
    </row>
    <row r="1219" spans="4:7" ht="15">
      <c r="D1219" s="307" t="str">
        <f t="shared" si="18"/>
        <v>6420 - ROGOVILA</v>
      </c>
      <c r="E1219" s="312">
        <v>6420</v>
      </c>
      <c r="F1219" s="313" t="s">
        <v>2295</v>
      </c>
      <c r="G1219" s="314">
        <v>70.199997</v>
      </c>
    </row>
    <row r="1220" spans="4:7" ht="15">
      <c r="D1220" s="307" t="str">
        <f aca="true" t="shared" si="19" ref="D1220:D1283">E1220&amp;" - "&amp;F1220</f>
        <v>6426 - PONIKVE</v>
      </c>
      <c r="E1220" s="312">
        <v>6426</v>
      </c>
      <c r="F1220" s="313" t="s">
        <v>1409</v>
      </c>
      <c r="G1220" s="314">
        <v>542.099976</v>
      </c>
    </row>
    <row r="1221" spans="4:7" ht="15">
      <c r="D1221" s="307" t="str">
        <f t="shared" si="19"/>
        <v>6427 - SPODNJE BREZOVO</v>
      </c>
      <c r="E1221" s="312">
        <v>6427</v>
      </c>
      <c r="F1221" s="313" t="s">
        <v>2296</v>
      </c>
      <c r="G1221" s="314">
        <v>182</v>
      </c>
    </row>
    <row r="1222" spans="4:7" ht="15">
      <c r="D1222" s="307" t="str">
        <f t="shared" si="19"/>
        <v>6434 - VIŠNJA GORA</v>
      </c>
      <c r="E1222" s="312">
        <v>6434</v>
      </c>
      <c r="F1222" s="313" t="s">
        <v>2297</v>
      </c>
      <c r="G1222" s="314">
        <v>1222</v>
      </c>
    </row>
    <row r="1223" spans="4:7" ht="15">
      <c r="D1223" s="307" t="str">
        <f t="shared" si="19"/>
        <v>6438 - DEDNI DOL</v>
      </c>
      <c r="E1223" s="312">
        <v>6438</v>
      </c>
      <c r="F1223" s="313" t="s">
        <v>2298</v>
      </c>
      <c r="G1223" s="314">
        <v>68.900002</v>
      </c>
    </row>
    <row r="1224" spans="4:7" ht="15">
      <c r="D1224" s="307" t="str">
        <f t="shared" si="19"/>
        <v>6452 - LESKOVEC</v>
      </c>
      <c r="E1224" s="312">
        <v>6452</v>
      </c>
      <c r="F1224" s="313" t="s">
        <v>2299</v>
      </c>
      <c r="G1224" s="314">
        <v>93.599998</v>
      </c>
    </row>
    <row r="1225" spans="4:7" ht="15">
      <c r="D1225" s="307" t="str">
        <f t="shared" si="19"/>
        <v>6474 - ZGORNJA DRAGA</v>
      </c>
      <c r="E1225" s="312">
        <v>6474</v>
      </c>
      <c r="F1225" s="313" t="s">
        <v>2300</v>
      </c>
      <c r="G1225" s="314">
        <v>84.5</v>
      </c>
    </row>
    <row r="1226" spans="4:7" ht="15">
      <c r="D1226" s="307" t="str">
        <f t="shared" si="19"/>
        <v>6475 - VELIKA DOBRAVA</v>
      </c>
      <c r="E1226" s="312">
        <v>6475</v>
      </c>
      <c r="F1226" s="313" t="s">
        <v>2301</v>
      </c>
      <c r="G1226" s="314">
        <v>154.699997</v>
      </c>
    </row>
    <row r="1227" spans="4:7" ht="15">
      <c r="D1227" s="307" t="str">
        <f t="shared" si="19"/>
        <v>6478 - TREBNJA GORICA</v>
      </c>
      <c r="E1227" s="312">
        <v>6478</v>
      </c>
      <c r="F1227" s="313" t="s">
        <v>2302</v>
      </c>
      <c r="G1227" s="314">
        <v>102.699997</v>
      </c>
    </row>
    <row r="1228" spans="4:7" ht="15">
      <c r="D1228" s="307" t="str">
        <f t="shared" si="19"/>
        <v>6482 - SPODNJA DRAGA</v>
      </c>
      <c r="E1228" s="312">
        <v>6482</v>
      </c>
      <c r="F1228" s="313" t="s">
        <v>2303</v>
      </c>
      <c r="G1228" s="314">
        <v>110.5</v>
      </c>
    </row>
    <row r="1229" spans="4:7" ht="15">
      <c r="D1229" s="307" t="str">
        <f t="shared" si="19"/>
        <v>6488 - KRŠKA VAS</v>
      </c>
      <c r="E1229" s="312">
        <v>6488</v>
      </c>
      <c r="F1229" s="313" t="s">
        <v>2304</v>
      </c>
      <c r="G1229" s="314">
        <v>348.399994</v>
      </c>
    </row>
    <row r="1230" spans="4:7" ht="15">
      <c r="D1230" s="307" t="str">
        <f t="shared" si="19"/>
        <v>6493 - STRANSKA VAS</v>
      </c>
      <c r="E1230" s="312">
        <v>6493</v>
      </c>
      <c r="F1230" s="313" t="s">
        <v>1989</v>
      </c>
      <c r="G1230" s="314">
        <v>122.199997</v>
      </c>
    </row>
    <row r="1231" spans="4:7" ht="15">
      <c r="D1231" s="307" t="str">
        <f t="shared" si="19"/>
        <v>6500 - VELIKO ČRNELO</v>
      </c>
      <c r="E1231" s="312">
        <v>6500</v>
      </c>
      <c r="F1231" s="313" t="s">
        <v>2305</v>
      </c>
      <c r="G1231" s="314">
        <v>97.5</v>
      </c>
    </row>
    <row r="1232" spans="4:7" ht="15">
      <c r="D1232" s="307" t="str">
        <f t="shared" si="19"/>
        <v>6502 - ZNOJILE PRI KRKI</v>
      </c>
      <c r="E1232" s="312">
        <v>6502</v>
      </c>
      <c r="F1232" s="313" t="s">
        <v>2306</v>
      </c>
      <c r="G1232" s="314">
        <v>148.199997</v>
      </c>
    </row>
    <row r="1233" spans="4:7" ht="15">
      <c r="D1233" s="307" t="str">
        <f t="shared" si="19"/>
        <v>6506 - POTOK PRI MULJAVI</v>
      </c>
      <c r="E1233" s="312">
        <v>6506</v>
      </c>
      <c r="F1233" s="313" t="s">
        <v>2307</v>
      </c>
      <c r="G1233" s="314">
        <v>61.099998</v>
      </c>
    </row>
    <row r="1234" spans="4:7" ht="15">
      <c r="D1234" s="307" t="str">
        <f t="shared" si="19"/>
        <v>6511 - MULJAVA</v>
      </c>
      <c r="E1234" s="312">
        <v>6511</v>
      </c>
      <c r="F1234" s="313" t="s">
        <v>2308</v>
      </c>
      <c r="G1234" s="314">
        <v>339.299988</v>
      </c>
    </row>
    <row r="1235" spans="4:7" ht="15">
      <c r="D1235" s="307" t="str">
        <f t="shared" si="19"/>
        <v>6512 - IVANČNA GORICA</v>
      </c>
      <c r="E1235" s="312">
        <v>6512</v>
      </c>
      <c r="F1235" s="313" t="s">
        <v>741</v>
      </c>
      <c r="G1235" s="314">
        <v>2243.800049</v>
      </c>
    </row>
    <row r="1236" spans="4:7" ht="15">
      <c r="D1236" s="307" t="str">
        <f t="shared" si="19"/>
        <v>6519 - VIR PRI STIČNI</v>
      </c>
      <c r="E1236" s="312">
        <v>6519</v>
      </c>
      <c r="F1236" s="313" t="s">
        <v>2309</v>
      </c>
      <c r="G1236" s="314">
        <v>1682.199951</v>
      </c>
    </row>
    <row r="1237" spans="4:7" ht="15">
      <c r="D1237" s="307" t="str">
        <f t="shared" si="19"/>
        <v>6525 - MLEŠČEVO</v>
      </c>
      <c r="E1237" s="312">
        <v>6525</v>
      </c>
      <c r="F1237" s="313" t="s">
        <v>2310</v>
      </c>
      <c r="G1237" s="314">
        <v>243.100006</v>
      </c>
    </row>
    <row r="1238" spans="4:7" ht="15">
      <c r="D1238" s="307" t="str">
        <f t="shared" si="19"/>
        <v>6528 - GORENJA VAS</v>
      </c>
      <c r="E1238" s="312">
        <v>6528</v>
      </c>
      <c r="F1238" s="313" t="s">
        <v>728</v>
      </c>
      <c r="G1238" s="314">
        <v>68.900002</v>
      </c>
    </row>
    <row r="1239" spans="4:7" ht="15">
      <c r="D1239" s="307" t="str">
        <f t="shared" si="19"/>
        <v>6531 - METNAJ</v>
      </c>
      <c r="E1239" s="312">
        <v>6531</v>
      </c>
      <c r="F1239" s="313" t="s">
        <v>2311</v>
      </c>
      <c r="G1239" s="314">
        <v>100.099998</v>
      </c>
    </row>
    <row r="1240" spans="4:7" ht="15">
      <c r="D1240" s="307" t="str">
        <f t="shared" si="19"/>
        <v>6532 - KAL</v>
      </c>
      <c r="E1240" s="312">
        <v>6532</v>
      </c>
      <c r="F1240" s="313" t="s">
        <v>1459</v>
      </c>
      <c r="G1240" s="314">
        <v>100.099998</v>
      </c>
    </row>
    <row r="1241" spans="4:7" ht="15">
      <c r="D1241" s="307" t="str">
        <f t="shared" si="19"/>
        <v>6545 - MEKINJE NAD STIČNO</v>
      </c>
      <c r="E1241" s="312">
        <v>6545</v>
      </c>
      <c r="F1241" s="313" t="s">
        <v>2312</v>
      </c>
      <c r="G1241" s="314">
        <v>183.300003</v>
      </c>
    </row>
    <row r="1242" spans="4:7" ht="15">
      <c r="D1242" s="307" t="str">
        <f t="shared" si="19"/>
        <v>6547 - KAMNI VRH PRI AMBRUSU</v>
      </c>
      <c r="E1242" s="312">
        <v>6547</v>
      </c>
      <c r="F1242" s="313" t="s">
        <v>2313</v>
      </c>
      <c r="G1242" s="314">
        <v>275.600006</v>
      </c>
    </row>
    <row r="1243" spans="4:7" ht="15">
      <c r="D1243" s="307" t="str">
        <f t="shared" si="19"/>
        <v>6553 - PRIMČA VAS</v>
      </c>
      <c r="E1243" s="312">
        <v>6553</v>
      </c>
      <c r="F1243" s="313" t="s">
        <v>2314</v>
      </c>
      <c r="G1243" s="314">
        <v>97.5</v>
      </c>
    </row>
    <row r="1244" spans="4:7" ht="15">
      <c r="D1244" s="307" t="str">
        <f t="shared" si="19"/>
        <v>6559 - SUŠICA</v>
      </c>
      <c r="E1244" s="312">
        <v>6559</v>
      </c>
      <c r="F1244" s="313" t="s">
        <v>2315</v>
      </c>
      <c r="G1244" s="314">
        <v>75.400002</v>
      </c>
    </row>
    <row r="1245" spans="4:7" ht="15">
      <c r="D1245" s="307" t="str">
        <f t="shared" si="19"/>
        <v>6572 - ZAGRADEC</v>
      </c>
      <c r="E1245" s="312">
        <v>6572</v>
      </c>
      <c r="F1245" s="313" t="s">
        <v>2316</v>
      </c>
      <c r="G1245" s="314">
        <v>462.799988</v>
      </c>
    </row>
    <row r="1246" spans="4:7" ht="15">
      <c r="D1246" s="307" t="str">
        <f t="shared" si="19"/>
        <v>6580 - ŠENTVID PRI STIČNI</v>
      </c>
      <c r="E1246" s="312">
        <v>6580</v>
      </c>
      <c r="F1246" s="313" t="s">
        <v>2317</v>
      </c>
      <c r="G1246" s="314">
        <v>1647.099976</v>
      </c>
    </row>
    <row r="1247" spans="4:7" ht="15">
      <c r="D1247" s="307" t="str">
        <f t="shared" si="19"/>
        <v>6581 - GLOGOVICA</v>
      </c>
      <c r="E1247" s="312">
        <v>6581</v>
      </c>
      <c r="F1247" s="313" t="s">
        <v>2318</v>
      </c>
      <c r="G1247" s="314">
        <v>102.699997</v>
      </c>
    </row>
    <row r="1248" spans="4:7" ht="15">
      <c r="D1248" s="307" t="str">
        <f t="shared" si="19"/>
        <v>6582 - VIŠNJE</v>
      </c>
      <c r="E1248" s="312">
        <v>6582</v>
      </c>
      <c r="F1248" s="313" t="s">
        <v>1531</v>
      </c>
      <c r="G1248" s="314">
        <v>143</v>
      </c>
    </row>
    <row r="1249" spans="4:7" ht="15">
      <c r="D1249" s="307" t="str">
        <f t="shared" si="19"/>
        <v>6583 - KITNI VRH</v>
      </c>
      <c r="E1249" s="312">
        <v>6583</v>
      </c>
      <c r="F1249" s="313" t="s">
        <v>2319</v>
      </c>
      <c r="G1249" s="314">
        <v>93.599998</v>
      </c>
    </row>
    <row r="1250" spans="4:7" ht="15">
      <c r="D1250" s="307" t="str">
        <f t="shared" si="19"/>
        <v>6586 - VELIKE PECE</v>
      </c>
      <c r="E1250" s="312">
        <v>6586</v>
      </c>
      <c r="F1250" s="313" t="s">
        <v>2320</v>
      </c>
      <c r="G1250" s="314">
        <v>79.300003</v>
      </c>
    </row>
    <row r="1251" spans="4:7" ht="15">
      <c r="D1251" s="307" t="str">
        <f t="shared" si="19"/>
        <v>6602 - BREZOVI DOL</v>
      </c>
      <c r="E1251" s="312">
        <v>6602</v>
      </c>
      <c r="F1251" s="313" t="s">
        <v>2321</v>
      </c>
      <c r="G1251" s="314">
        <v>223.600006</v>
      </c>
    </row>
    <row r="1252" spans="4:7" ht="15">
      <c r="D1252" s="307" t="str">
        <f t="shared" si="19"/>
        <v>6609 - ČEŠNJICE PRI ZAGRADCU</v>
      </c>
      <c r="E1252" s="312">
        <v>6609</v>
      </c>
      <c r="F1252" s="313" t="s">
        <v>2322</v>
      </c>
      <c r="G1252" s="314">
        <v>94.900002</v>
      </c>
    </row>
    <row r="1253" spans="4:7" ht="15">
      <c r="D1253" s="307" t="str">
        <f t="shared" si="19"/>
        <v>6622 - HRASTOV DOL</v>
      </c>
      <c r="E1253" s="312">
        <v>6622</v>
      </c>
      <c r="F1253" s="313" t="s">
        <v>2323</v>
      </c>
      <c r="G1253" s="314">
        <v>117</v>
      </c>
    </row>
    <row r="1254" spans="4:7" ht="15">
      <c r="D1254" s="307" t="str">
        <f t="shared" si="19"/>
        <v>6624 - DOB PRI ŠENTVIDU</v>
      </c>
      <c r="E1254" s="312">
        <v>6624</v>
      </c>
      <c r="F1254" s="313" t="s">
        <v>2324</v>
      </c>
      <c r="G1254" s="314">
        <v>236.600006</v>
      </c>
    </row>
    <row r="1255" spans="4:7" ht="15">
      <c r="D1255" s="307" t="str">
        <f t="shared" si="19"/>
        <v>6677 - SELA PRI ŠUMBERKU</v>
      </c>
      <c r="E1255" s="312">
        <v>6677</v>
      </c>
      <c r="F1255" s="313" t="s">
        <v>2325</v>
      </c>
      <c r="G1255" s="314">
        <v>102.699997</v>
      </c>
    </row>
    <row r="1256" spans="4:7" ht="15">
      <c r="D1256" s="307" t="str">
        <f t="shared" si="19"/>
        <v>6680 - ZAGORICA PRI VELIKEM GABRU</v>
      </c>
      <c r="E1256" s="312">
        <v>6680</v>
      </c>
      <c r="F1256" s="313" t="s">
        <v>2326</v>
      </c>
      <c r="G1256" s="314">
        <v>274.299988</v>
      </c>
    </row>
    <row r="1257" spans="4:7" ht="15">
      <c r="D1257" s="307" t="str">
        <f t="shared" si="19"/>
        <v>6694 - VELIKI GABER</v>
      </c>
      <c r="E1257" s="312">
        <v>6694</v>
      </c>
      <c r="F1257" s="313" t="s">
        <v>2327</v>
      </c>
      <c r="G1257" s="314">
        <v>412.100006</v>
      </c>
    </row>
    <row r="1258" spans="4:7" ht="15">
      <c r="D1258" s="307" t="str">
        <f t="shared" si="19"/>
        <v>6701 - ŽUBINA</v>
      </c>
      <c r="E1258" s="312">
        <v>6701</v>
      </c>
      <c r="F1258" s="313" t="s">
        <v>2328</v>
      </c>
      <c r="G1258" s="314">
        <v>120.900002</v>
      </c>
    </row>
    <row r="1259" spans="4:7" ht="15">
      <c r="D1259" s="307" t="str">
        <f t="shared" si="19"/>
        <v>6715 - GORENJE SELCE</v>
      </c>
      <c r="E1259" s="312">
        <v>6715</v>
      </c>
      <c r="F1259" s="313" t="s">
        <v>2329</v>
      </c>
      <c r="G1259" s="314">
        <v>130</v>
      </c>
    </row>
    <row r="1260" spans="4:7" ht="15">
      <c r="D1260" s="307" t="str">
        <f t="shared" si="19"/>
        <v>6722 - ROŽENPELJ</v>
      </c>
      <c r="E1260" s="312">
        <v>6722</v>
      </c>
      <c r="F1260" s="313" t="s">
        <v>2330</v>
      </c>
      <c r="G1260" s="314">
        <v>71.5</v>
      </c>
    </row>
    <row r="1261" spans="4:7" ht="15">
      <c r="D1261" s="307" t="str">
        <f t="shared" si="19"/>
        <v>6723 - GORENJE KAMENJE PRI DOBRNIČU</v>
      </c>
      <c r="E1261" s="312">
        <v>6723</v>
      </c>
      <c r="F1261" s="313" t="s">
        <v>2331</v>
      </c>
      <c r="G1261" s="314">
        <v>59.799999</v>
      </c>
    </row>
    <row r="1262" spans="4:7" ht="15">
      <c r="D1262" s="307" t="str">
        <f t="shared" si="19"/>
        <v>6732 - KNEŽJA VAS</v>
      </c>
      <c r="E1262" s="312">
        <v>6732</v>
      </c>
      <c r="F1262" s="313" t="s">
        <v>2332</v>
      </c>
      <c r="G1262" s="314">
        <v>81.900002</v>
      </c>
    </row>
    <row r="1263" spans="4:7" ht="15">
      <c r="D1263" s="307" t="str">
        <f t="shared" si="19"/>
        <v>6734 - LUŽA</v>
      </c>
      <c r="E1263" s="312">
        <v>6734</v>
      </c>
      <c r="F1263" s="313" t="s">
        <v>2333</v>
      </c>
      <c r="G1263" s="314">
        <v>79.300003</v>
      </c>
    </row>
    <row r="1264" spans="4:7" ht="15">
      <c r="D1264" s="307" t="str">
        <f t="shared" si="19"/>
        <v>6749 - VELIKA LOKA</v>
      </c>
      <c r="E1264" s="312">
        <v>6749</v>
      </c>
      <c r="F1264" s="313" t="s">
        <v>2001</v>
      </c>
      <c r="G1264" s="314">
        <v>270.399994</v>
      </c>
    </row>
    <row r="1265" spans="4:7" ht="15">
      <c r="D1265" s="307" t="str">
        <f t="shared" si="19"/>
        <v>6753 - PRESKA PRI DOBRNIČU</v>
      </c>
      <c r="E1265" s="312">
        <v>6753</v>
      </c>
      <c r="F1265" s="313" t="s">
        <v>2334</v>
      </c>
      <c r="G1265" s="314">
        <v>105.300003</v>
      </c>
    </row>
    <row r="1266" spans="4:7" ht="15">
      <c r="D1266" s="307" t="str">
        <f t="shared" si="19"/>
        <v>6758 - VAVPČA VAS PRI DOBRNIČU</v>
      </c>
      <c r="E1266" s="312">
        <v>6758</v>
      </c>
      <c r="F1266" s="313" t="s">
        <v>2335</v>
      </c>
      <c r="G1266" s="314">
        <v>66.300003</v>
      </c>
    </row>
    <row r="1267" spans="4:7" ht="15">
      <c r="D1267" s="307" t="str">
        <f t="shared" si="19"/>
        <v>6761 - ŠKOVEC</v>
      </c>
      <c r="E1267" s="312">
        <v>6761</v>
      </c>
      <c r="F1267" s="313" t="s">
        <v>2336</v>
      </c>
      <c r="G1267" s="314">
        <v>100.099998</v>
      </c>
    </row>
    <row r="1268" spans="4:7" ht="15">
      <c r="D1268" s="307" t="str">
        <f t="shared" si="19"/>
        <v>6763 - ZAGORICA PRI DOBRNIČU</v>
      </c>
      <c r="E1268" s="312">
        <v>6763</v>
      </c>
      <c r="F1268" s="313" t="s">
        <v>2337</v>
      </c>
      <c r="G1268" s="314">
        <v>68.900002</v>
      </c>
    </row>
    <row r="1269" spans="4:7" ht="15">
      <c r="D1269" s="307" t="str">
        <f t="shared" si="19"/>
        <v>6775 - ZIDANI MOST</v>
      </c>
      <c r="E1269" s="312">
        <v>6775</v>
      </c>
      <c r="F1269" s="313" t="s">
        <v>2338</v>
      </c>
      <c r="G1269" s="314">
        <v>217.100006</v>
      </c>
    </row>
    <row r="1270" spans="4:7" ht="15">
      <c r="D1270" s="307" t="str">
        <f t="shared" si="19"/>
        <v>6778 - KORITA</v>
      </c>
      <c r="E1270" s="312">
        <v>6778</v>
      </c>
      <c r="F1270" s="313" t="s">
        <v>2339</v>
      </c>
      <c r="G1270" s="314">
        <v>104</v>
      </c>
    </row>
    <row r="1271" spans="4:7" ht="15">
      <c r="D1271" s="307" t="str">
        <f t="shared" si="19"/>
        <v>6782 - DEČJA VAS</v>
      </c>
      <c r="E1271" s="312">
        <v>6782</v>
      </c>
      <c r="F1271" s="313" t="s">
        <v>2340</v>
      </c>
      <c r="G1271" s="314">
        <v>89.699997</v>
      </c>
    </row>
    <row r="1272" spans="4:7" ht="15">
      <c r="D1272" s="307" t="str">
        <f t="shared" si="19"/>
        <v>6785 - ŠAHOVEC</v>
      </c>
      <c r="E1272" s="312">
        <v>6785</v>
      </c>
      <c r="F1272" s="313" t="s">
        <v>2341</v>
      </c>
      <c r="G1272" s="314">
        <v>76.699997</v>
      </c>
    </row>
    <row r="1273" spans="4:7" ht="15">
      <c r="D1273" s="307" t="str">
        <f t="shared" si="19"/>
        <v>6787 - VRBOVEC</v>
      </c>
      <c r="E1273" s="312">
        <v>6787</v>
      </c>
      <c r="F1273" s="313" t="s">
        <v>2342</v>
      </c>
      <c r="G1273" s="314">
        <v>137.800003</v>
      </c>
    </row>
    <row r="1274" spans="4:7" ht="15">
      <c r="D1274" s="307" t="str">
        <f t="shared" si="19"/>
        <v>6794 - SLOVENSKA VAS</v>
      </c>
      <c r="E1274" s="312">
        <v>6794</v>
      </c>
      <c r="F1274" s="313" t="s">
        <v>1472</v>
      </c>
      <c r="G1274" s="314">
        <v>132.600006</v>
      </c>
    </row>
    <row r="1275" spans="4:7" ht="15">
      <c r="D1275" s="307" t="str">
        <f t="shared" si="19"/>
        <v>6796 - MIRNA</v>
      </c>
      <c r="E1275" s="312">
        <v>6796</v>
      </c>
      <c r="F1275" s="313" t="s">
        <v>628</v>
      </c>
      <c r="G1275" s="314">
        <v>101.400002</v>
      </c>
    </row>
    <row r="1276" spans="4:7" ht="15">
      <c r="D1276" s="307" t="str">
        <f t="shared" si="19"/>
        <v>6799 - TREBNJE</v>
      </c>
      <c r="E1276" s="312">
        <v>6799</v>
      </c>
      <c r="F1276" s="313" t="s">
        <v>638</v>
      </c>
      <c r="G1276" s="314">
        <v>522.599976</v>
      </c>
    </row>
    <row r="1277" spans="4:7" ht="15">
      <c r="D1277" s="307" t="str">
        <f t="shared" si="19"/>
        <v>6802 - IGLENIK PRI VELIKI LOKI</v>
      </c>
      <c r="E1277" s="312">
        <v>6802</v>
      </c>
      <c r="F1277" s="313" t="s">
        <v>2343</v>
      </c>
      <c r="G1277" s="314">
        <v>66.300003</v>
      </c>
    </row>
    <row r="1278" spans="4:7" ht="15">
      <c r="D1278" s="307" t="str">
        <f t="shared" si="19"/>
        <v>6808 - GRM</v>
      </c>
      <c r="E1278" s="312">
        <v>6808</v>
      </c>
      <c r="F1278" s="313" t="s">
        <v>2344</v>
      </c>
      <c r="G1278" s="314">
        <v>791.700012</v>
      </c>
    </row>
    <row r="1279" spans="4:7" ht="15">
      <c r="D1279" s="307" t="str">
        <f t="shared" si="19"/>
        <v>6810 - TREBNJE</v>
      </c>
      <c r="E1279" s="312">
        <v>6810</v>
      </c>
      <c r="F1279" s="313" t="s">
        <v>638</v>
      </c>
      <c r="G1279" s="314">
        <v>3914.300049</v>
      </c>
    </row>
    <row r="1280" spans="4:7" ht="15">
      <c r="D1280" s="307" t="str">
        <f t="shared" si="19"/>
        <v>6811 - TREBNJE</v>
      </c>
      <c r="E1280" s="312">
        <v>6811</v>
      </c>
      <c r="F1280" s="313" t="s">
        <v>638</v>
      </c>
      <c r="G1280" s="314">
        <v>24.700001</v>
      </c>
    </row>
    <row r="1281" spans="4:7" ht="15">
      <c r="D1281" s="307" t="str">
        <f t="shared" si="19"/>
        <v>6817 - REPČE</v>
      </c>
      <c r="E1281" s="312">
        <v>6817</v>
      </c>
      <c r="F1281" s="313" t="s">
        <v>2345</v>
      </c>
      <c r="G1281" s="314">
        <v>101.400002</v>
      </c>
    </row>
    <row r="1282" spans="4:7" ht="15">
      <c r="D1282" s="307" t="str">
        <f t="shared" si="19"/>
        <v>6824 - JEZERO</v>
      </c>
      <c r="E1282" s="312">
        <v>6824</v>
      </c>
      <c r="F1282" s="313" t="s">
        <v>2346</v>
      </c>
      <c r="G1282" s="314">
        <v>135.199997</v>
      </c>
    </row>
    <row r="1283" spans="4:7" ht="15">
      <c r="D1283" s="307" t="str">
        <f t="shared" si="19"/>
        <v>6839 - BLATO</v>
      </c>
      <c r="E1283" s="312">
        <v>6839</v>
      </c>
      <c r="F1283" s="313" t="s">
        <v>2347</v>
      </c>
      <c r="G1283" s="314">
        <v>114.400002</v>
      </c>
    </row>
    <row r="1284" spans="4:7" ht="15">
      <c r="D1284" s="307" t="str">
        <f aca="true" t="shared" si="20" ref="D1284:D1347">E1284&amp;" - "&amp;F1284</f>
        <v>6841 - RAČJE SELO</v>
      </c>
      <c r="E1284" s="312">
        <v>6841</v>
      </c>
      <c r="F1284" s="313" t="s">
        <v>2348</v>
      </c>
      <c r="G1284" s="314">
        <v>110.5</v>
      </c>
    </row>
    <row r="1285" spans="4:7" ht="15">
      <c r="D1285" s="307" t="str">
        <f t="shared" si="20"/>
        <v>6845 - TREBNJE</v>
      </c>
      <c r="E1285" s="312">
        <v>6845</v>
      </c>
      <c r="F1285" s="313" t="s">
        <v>638</v>
      </c>
      <c r="G1285" s="314">
        <v>110.5</v>
      </c>
    </row>
    <row r="1286" spans="4:7" ht="15">
      <c r="D1286" s="307" t="str">
        <f t="shared" si="20"/>
        <v>6894 - MIRNA</v>
      </c>
      <c r="E1286" s="312">
        <v>6894</v>
      </c>
      <c r="F1286" s="313" t="s">
        <v>628</v>
      </c>
      <c r="G1286" s="314">
        <v>1621.099976</v>
      </c>
    </row>
    <row r="1287" spans="4:7" ht="15">
      <c r="D1287" s="307" t="str">
        <f t="shared" si="20"/>
        <v>6928 - CEROVEC PRI TREBELNEM</v>
      </c>
      <c r="E1287" s="312">
        <v>6928</v>
      </c>
      <c r="F1287" s="313" t="s">
        <v>2349</v>
      </c>
      <c r="G1287" s="314">
        <v>84.5</v>
      </c>
    </row>
    <row r="1288" spans="4:7" ht="15">
      <c r="D1288" s="307" t="str">
        <f t="shared" si="20"/>
        <v>6934 - RIHPOVEC</v>
      </c>
      <c r="E1288" s="312">
        <v>6934</v>
      </c>
      <c r="F1288" s="313" t="s">
        <v>2350</v>
      </c>
      <c r="G1288" s="314">
        <v>59.799999</v>
      </c>
    </row>
    <row r="1289" spans="4:7" ht="15">
      <c r="D1289" s="307" t="str">
        <f t="shared" si="20"/>
        <v>6953 - ČEŠNJICE PRI TREBELNEM</v>
      </c>
      <c r="E1289" s="312">
        <v>6953</v>
      </c>
      <c r="F1289" s="313" t="s">
        <v>2351</v>
      </c>
      <c r="G1289" s="314">
        <v>83.199997</v>
      </c>
    </row>
    <row r="1290" spans="4:7" ht="15">
      <c r="D1290" s="307" t="str">
        <f t="shared" si="20"/>
        <v>6989 - PUGLED PRI MOKRONOGU</v>
      </c>
      <c r="E1290" s="312">
        <v>6989</v>
      </c>
      <c r="F1290" s="313" t="s">
        <v>2352</v>
      </c>
      <c r="G1290" s="314">
        <v>828.099976</v>
      </c>
    </row>
    <row r="1291" spans="4:7" ht="15">
      <c r="D1291" s="307" t="str">
        <f t="shared" si="20"/>
        <v>7020 - ŠENTRUPERT</v>
      </c>
      <c r="E1291" s="312">
        <v>7020</v>
      </c>
      <c r="F1291" s="313" t="s">
        <v>2353</v>
      </c>
      <c r="G1291" s="314">
        <v>509.600006</v>
      </c>
    </row>
    <row r="1292" spans="4:7" ht="15">
      <c r="D1292" s="307" t="str">
        <f t="shared" si="20"/>
        <v>7024 - HRASTOVICA</v>
      </c>
      <c r="E1292" s="312">
        <v>7024</v>
      </c>
      <c r="F1292" s="313" t="s">
        <v>2354</v>
      </c>
      <c r="G1292" s="314">
        <v>118.300003</v>
      </c>
    </row>
    <row r="1293" spans="4:7" ht="15">
      <c r="D1293" s="307" t="str">
        <f t="shared" si="20"/>
        <v>7055 - JEVNICA</v>
      </c>
      <c r="E1293" s="312">
        <v>7055</v>
      </c>
      <c r="F1293" s="313" t="s">
        <v>2355</v>
      </c>
      <c r="G1293" s="314">
        <v>951.599976</v>
      </c>
    </row>
    <row r="1294" spans="4:7" ht="15">
      <c r="D1294" s="307" t="str">
        <f t="shared" si="20"/>
        <v>7077 - KRESNICE</v>
      </c>
      <c r="E1294" s="312">
        <v>7077</v>
      </c>
      <c r="F1294" s="313" t="s">
        <v>2356</v>
      </c>
      <c r="G1294" s="314">
        <v>967.200012</v>
      </c>
    </row>
    <row r="1295" spans="4:7" ht="15">
      <c r="D1295" s="307" t="str">
        <f t="shared" si="20"/>
        <v>7119 - ZGORNJI HOTIČ</v>
      </c>
      <c r="E1295" s="312">
        <v>7119</v>
      </c>
      <c r="F1295" s="313" t="s">
        <v>2357</v>
      </c>
      <c r="G1295" s="314">
        <v>93.599998</v>
      </c>
    </row>
    <row r="1296" spans="4:7" ht="15">
      <c r="D1296" s="307" t="str">
        <f t="shared" si="20"/>
        <v>7121 - ZAVRSTNIK</v>
      </c>
      <c r="E1296" s="312">
        <v>7121</v>
      </c>
      <c r="F1296" s="313" t="s">
        <v>2358</v>
      </c>
      <c r="G1296" s="314">
        <v>347.100006</v>
      </c>
    </row>
    <row r="1297" spans="4:7" ht="15">
      <c r="D1297" s="307" t="str">
        <f t="shared" si="20"/>
        <v>7124 - ZGORNJI HOTIČ</v>
      </c>
      <c r="E1297" s="312">
        <v>7124</v>
      </c>
      <c r="F1297" s="313" t="s">
        <v>2357</v>
      </c>
      <c r="G1297" s="314">
        <v>227.5</v>
      </c>
    </row>
    <row r="1298" spans="4:7" ht="15">
      <c r="D1298" s="307" t="str">
        <f t="shared" si="20"/>
        <v>7133 - ZGORNJI LOG</v>
      </c>
      <c r="E1298" s="312">
        <v>7133</v>
      </c>
      <c r="F1298" s="313" t="s">
        <v>2359</v>
      </c>
      <c r="G1298" s="314">
        <v>274.299988</v>
      </c>
    </row>
    <row r="1299" spans="4:7" ht="15">
      <c r="D1299" s="307" t="str">
        <f t="shared" si="20"/>
        <v>7134 - SPODNJI HOTIČ</v>
      </c>
      <c r="E1299" s="312">
        <v>7134</v>
      </c>
      <c r="F1299" s="313" t="s">
        <v>2360</v>
      </c>
      <c r="G1299" s="314">
        <v>219.699997</v>
      </c>
    </row>
    <row r="1300" spans="4:7" ht="15">
      <c r="D1300" s="307" t="str">
        <f t="shared" si="20"/>
        <v>7140 - VINTARJEVEC</v>
      </c>
      <c r="E1300" s="312">
        <v>7140</v>
      </c>
      <c r="F1300" s="313" t="s">
        <v>2361</v>
      </c>
      <c r="G1300" s="314">
        <v>200.199997</v>
      </c>
    </row>
    <row r="1301" spans="4:7" ht="15">
      <c r="D1301" s="307" t="str">
        <f t="shared" si="20"/>
        <v>7143 - ZAVRSTNIK</v>
      </c>
      <c r="E1301" s="312">
        <v>7143</v>
      </c>
      <c r="F1301" s="313" t="s">
        <v>2358</v>
      </c>
      <c r="G1301" s="314">
        <v>65</v>
      </c>
    </row>
    <row r="1302" spans="4:7" ht="15">
      <c r="D1302" s="307" t="str">
        <f t="shared" si="20"/>
        <v>7151 - SPODNJI HOTIČ</v>
      </c>
      <c r="E1302" s="312">
        <v>7151</v>
      </c>
      <c r="F1302" s="313" t="s">
        <v>2360</v>
      </c>
      <c r="G1302" s="314">
        <v>107.900002</v>
      </c>
    </row>
    <row r="1303" spans="4:7" ht="15">
      <c r="D1303" s="307" t="str">
        <f t="shared" si="20"/>
        <v>7152 - VAČE - KLENIK</v>
      </c>
      <c r="E1303" s="312">
        <v>7152</v>
      </c>
      <c r="F1303" s="313" t="s">
        <v>2362</v>
      </c>
      <c r="G1303" s="314">
        <v>405.600006</v>
      </c>
    </row>
    <row r="1304" spans="4:7" ht="15">
      <c r="D1304" s="307" t="str">
        <f t="shared" si="20"/>
        <v>7164 - SMREKARICA</v>
      </c>
      <c r="E1304" s="312">
        <v>7164</v>
      </c>
      <c r="F1304" s="313" t="s">
        <v>2363</v>
      </c>
      <c r="G1304" s="314">
        <v>94.900002</v>
      </c>
    </row>
    <row r="1305" spans="4:7" ht="15">
      <c r="D1305" s="307" t="str">
        <f t="shared" si="20"/>
        <v>7166 - ŠMARTNO PRI LITIJI</v>
      </c>
      <c r="E1305" s="312">
        <v>7166</v>
      </c>
      <c r="F1305" s="313" t="s">
        <v>2364</v>
      </c>
      <c r="G1305" s="314">
        <v>87.099998</v>
      </c>
    </row>
    <row r="1306" spans="4:7" ht="15">
      <c r="D1306" s="307" t="str">
        <f t="shared" si="20"/>
        <v>7170 - BREG-TENETISE</v>
      </c>
      <c r="E1306" s="312">
        <v>7170</v>
      </c>
      <c r="F1306" s="313" t="s">
        <v>2365</v>
      </c>
      <c r="G1306" s="314">
        <v>449.799988</v>
      </c>
    </row>
    <row r="1307" spans="4:7" ht="15">
      <c r="D1307" s="307" t="str">
        <f t="shared" si="20"/>
        <v>7185 - GRADIŠKE LAZE</v>
      </c>
      <c r="E1307" s="312">
        <v>7185</v>
      </c>
      <c r="F1307" s="313" t="s">
        <v>2366</v>
      </c>
      <c r="G1307" s="314">
        <v>204.100006</v>
      </c>
    </row>
    <row r="1308" spans="4:7" ht="15">
      <c r="D1308" s="307" t="str">
        <f t="shared" si="20"/>
        <v>7187 - DVOR</v>
      </c>
      <c r="E1308" s="312">
        <v>7187</v>
      </c>
      <c r="F1308" s="313" t="s">
        <v>1733</v>
      </c>
      <c r="G1308" s="314">
        <v>364</v>
      </c>
    </row>
    <row r="1309" spans="4:7" ht="15">
      <c r="D1309" s="307" t="str">
        <f t="shared" si="20"/>
        <v>7201 - ZGORNJA JABLANICA</v>
      </c>
      <c r="E1309" s="312">
        <v>7201</v>
      </c>
      <c r="F1309" s="313" t="s">
        <v>2367</v>
      </c>
      <c r="G1309" s="314">
        <v>128.699997</v>
      </c>
    </row>
    <row r="1310" spans="4:7" ht="15">
      <c r="D1310" s="307" t="str">
        <f t="shared" si="20"/>
        <v>7214 - SELŠEK</v>
      </c>
      <c r="E1310" s="312">
        <v>7214</v>
      </c>
      <c r="F1310" s="313" t="s">
        <v>2368</v>
      </c>
      <c r="G1310" s="314">
        <v>127.400002</v>
      </c>
    </row>
    <row r="1311" spans="4:7" ht="15">
      <c r="D1311" s="307" t="str">
        <f t="shared" si="20"/>
        <v>7224 - SAVA</v>
      </c>
      <c r="E1311" s="312">
        <v>7224</v>
      </c>
      <c r="F1311" s="313" t="s">
        <v>2369</v>
      </c>
      <c r="G1311" s="314">
        <v>250.899994</v>
      </c>
    </row>
    <row r="1312" spans="4:7" ht="15">
      <c r="D1312" s="307" t="str">
        <f t="shared" si="20"/>
        <v>7231 - SPODNJI LOG</v>
      </c>
      <c r="E1312" s="312">
        <v>7231</v>
      </c>
      <c r="F1312" s="313" t="s">
        <v>2370</v>
      </c>
      <c r="G1312" s="314">
        <v>196.300003</v>
      </c>
    </row>
    <row r="1313" spans="4:7" ht="15">
      <c r="D1313" s="307" t="str">
        <f t="shared" si="20"/>
        <v>7232 - CEROVICA</v>
      </c>
      <c r="E1313" s="312">
        <v>7232</v>
      </c>
      <c r="F1313" s="313" t="s">
        <v>2371</v>
      </c>
      <c r="G1313" s="314">
        <v>172.899994</v>
      </c>
    </row>
    <row r="1314" spans="4:7" ht="15">
      <c r="D1314" s="307" t="str">
        <f t="shared" si="20"/>
        <v>7352 - GABROVKA</v>
      </c>
      <c r="E1314" s="312">
        <v>7352</v>
      </c>
      <c r="F1314" s="313" t="s">
        <v>2372</v>
      </c>
      <c r="G1314" s="314">
        <v>239.199997</v>
      </c>
    </row>
    <row r="1315" spans="4:7" ht="15">
      <c r="D1315" s="307" t="str">
        <f t="shared" si="20"/>
        <v>7368 - TIHABOJ</v>
      </c>
      <c r="E1315" s="312">
        <v>7368</v>
      </c>
      <c r="F1315" s="313" t="s">
        <v>2373</v>
      </c>
      <c r="G1315" s="314">
        <v>113.099998</v>
      </c>
    </row>
    <row r="1316" spans="4:7" ht="15">
      <c r="D1316" s="307" t="str">
        <f t="shared" si="20"/>
        <v>7377 - DOLE PRI LITIJI</v>
      </c>
      <c r="E1316" s="312">
        <v>7377</v>
      </c>
      <c r="F1316" s="313" t="s">
        <v>2374</v>
      </c>
      <c r="G1316" s="314">
        <v>72.800003</v>
      </c>
    </row>
    <row r="1317" spans="4:7" ht="15">
      <c r="D1317" s="307" t="str">
        <f t="shared" si="20"/>
        <v>7399 - KANDRŠE - DEL</v>
      </c>
      <c r="E1317" s="312">
        <v>7399</v>
      </c>
      <c r="F1317" s="313" t="s">
        <v>2375</v>
      </c>
      <c r="G1317" s="314">
        <v>67.599998</v>
      </c>
    </row>
    <row r="1318" spans="4:7" ht="15">
      <c r="D1318" s="307" t="str">
        <f t="shared" si="20"/>
        <v>7412 - VIDRGA</v>
      </c>
      <c r="E1318" s="312">
        <v>7412</v>
      </c>
      <c r="F1318" s="313" t="s">
        <v>2376</v>
      </c>
      <c r="G1318" s="314">
        <v>100.099998</v>
      </c>
    </row>
    <row r="1319" spans="4:7" ht="15">
      <c r="D1319" s="307" t="str">
        <f t="shared" si="20"/>
        <v>7422 - MLINŠE</v>
      </c>
      <c r="E1319" s="312">
        <v>7422</v>
      </c>
      <c r="F1319" s="313" t="s">
        <v>2377</v>
      </c>
      <c r="G1319" s="314">
        <v>328.899994</v>
      </c>
    </row>
    <row r="1320" spans="4:7" ht="15">
      <c r="D1320" s="307" t="str">
        <f t="shared" si="20"/>
        <v>7456 - TIRNA</v>
      </c>
      <c r="E1320" s="312">
        <v>7456</v>
      </c>
      <c r="F1320" s="313" t="s">
        <v>2378</v>
      </c>
      <c r="G1320" s="314">
        <v>78</v>
      </c>
    </row>
    <row r="1321" spans="4:7" ht="15">
      <c r="D1321" s="307" t="str">
        <f t="shared" si="20"/>
        <v>7463 - IZLAKE</v>
      </c>
      <c r="E1321" s="312">
        <v>7463</v>
      </c>
      <c r="F1321" s="313" t="s">
        <v>2379</v>
      </c>
      <c r="G1321" s="314">
        <v>1634.099976</v>
      </c>
    </row>
    <row r="1322" spans="4:7" ht="15">
      <c r="D1322" s="307" t="str">
        <f t="shared" si="20"/>
        <v>7468 - PODLIPOVICA</v>
      </c>
      <c r="E1322" s="312">
        <v>7468</v>
      </c>
      <c r="F1322" s="313" t="s">
        <v>2380</v>
      </c>
      <c r="G1322" s="314">
        <v>107.900002</v>
      </c>
    </row>
    <row r="1323" spans="4:7" ht="15">
      <c r="D1323" s="307" t="str">
        <f t="shared" si="20"/>
        <v>7479 - BREZJE</v>
      </c>
      <c r="E1323" s="312">
        <v>7479</v>
      </c>
      <c r="F1323" s="313" t="s">
        <v>1757</v>
      </c>
      <c r="G1323" s="314">
        <v>104</v>
      </c>
    </row>
    <row r="1324" spans="4:7" ht="15">
      <c r="D1324" s="307" t="str">
        <f t="shared" si="20"/>
        <v>7488 - ŠEMNIK</v>
      </c>
      <c r="E1324" s="312">
        <v>7488</v>
      </c>
      <c r="F1324" s="313" t="s">
        <v>2381</v>
      </c>
      <c r="G1324" s="314">
        <v>68.900002</v>
      </c>
    </row>
    <row r="1325" spans="4:7" ht="15">
      <c r="D1325" s="307" t="str">
        <f t="shared" si="20"/>
        <v>7491 - DOBRLJEVO</v>
      </c>
      <c r="E1325" s="312">
        <v>7491</v>
      </c>
      <c r="F1325" s="313" t="s">
        <v>2382</v>
      </c>
      <c r="G1325" s="314">
        <v>92.300003</v>
      </c>
    </row>
    <row r="1326" spans="4:7" ht="15">
      <c r="D1326" s="307" t="str">
        <f t="shared" si="20"/>
        <v>7492 - ŠENTLAMBERT</v>
      </c>
      <c r="E1326" s="312">
        <v>7492</v>
      </c>
      <c r="F1326" s="313" t="s">
        <v>2383</v>
      </c>
      <c r="G1326" s="314">
        <v>111.800003</v>
      </c>
    </row>
    <row r="1327" spans="4:7" ht="15">
      <c r="D1327" s="307" t="str">
        <f t="shared" si="20"/>
        <v>7502 - ŠEMNIK</v>
      </c>
      <c r="E1327" s="312">
        <v>7502</v>
      </c>
      <c r="F1327" s="313" t="s">
        <v>2381</v>
      </c>
      <c r="G1327" s="314">
        <v>175.5</v>
      </c>
    </row>
    <row r="1328" spans="4:7" ht="15">
      <c r="D1328" s="307" t="str">
        <f t="shared" si="20"/>
        <v>7503 - ČEMŠENIK</v>
      </c>
      <c r="E1328" s="312">
        <v>7503</v>
      </c>
      <c r="F1328" s="313" t="s">
        <v>2384</v>
      </c>
      <c r="G1328" s="314">
        <v>213.199997</v>
      </c>
    </row>
    <row r="1329" spans="4:7" ht="15">
      <c r="D1329" s="307" t="str">
        <f t="shared" si="20"/>
        <v>7508 - IZLAKE</v>
      </c>
      <c r="E1329" s="312">
        <v>7508</v>
      </c>
      <c r="F1329" s="313" t="s">
        <v>2379</v>
      </c>
      <c r="G1329" s="314">
        <v>94.900002</v>
      </c>
    </row>
    <row r="1330" spans="4:7" ht="15">
      <c r="D1330" s="307" t="str">
        <f t="shared" si="20"/>
        <v>7514 - LOKE PRI ZAGORJU</v>
      </c>
      <c r="E1330" s="312">
        <v>7514</v>
      </c>
      <c r="F1330" s="313" t="s">
        <v>2385</v>
      </c>
      <c r="G1330" s="314">
        <v>2713.100098</v>
      </c>
    </row>
    <row r="1331" spans="4:7" ht="15">
      <c r="D1331" s="307" t="str">
        <f t="shared" si="20"/>
        <v>7525 - JESENOVO</v>
      </c>
      <c r="E1331" s="312">
        <v>7525</v>
      </c>
      <c r="F1331" s="313" t="s">
        <v>2386</v>
      </c>
      <c r="G1331" s="314">
        <v>171.600006</v>
      </c>
    </row>
    <row r="1332" spans="4:7" ht="15">
      <c r="D1332" s="307" t="str">
        <f t="shared" si="20"/>
        <v>7526 - ČOLNIŠČE</v>
      </c>
      <c r="E1332" s="312">
        <v>7526</v>
      </c>
      <c r="F1332" s="313" t="s">
        <v>2387</v>
      </c>
      <c r="G1332" s="314">
        <v>210.600006</v>
      </c>
    </row>
    <row r="1333" spans="4:7" ht="15">
      <c r="D1333" s="307" t="str">
        <f t="shared" si="20"/>
        <v>7529 - JESENOVO</v>
      </c>
      <c r="E1333" s="312">
        <v>7529</v>
      </c>
      <c r="F1333" s="313" t="s">
        <v>2386</v>
      </c>
      <c r="G1333" s="314">
        <v>81.900002</v>
      </c>
    </row>
    <row r="1334" spans="4:7" ht="15">
      <c r="D1334" s="307" t="str">
        <f t="shared" si="20"/>
        <v>7535 - ROVE</v>
      </c>
      <c r="E1334" s="312">
        <v>7535</v>
      </c>
      <c r="F1334" s="313" t="s">
        <v>2388</v>
      </c>
      <c r="G1334" s="314">
        <v>154.699997</v>
      </c>
    </row>
    <row r="1335" spans="4:7" ht="15">
      <c r="D1335" s="307" t="str">
        <f t="shared" si="20"/>
        <v>7540 - TRBOVLJE</v>
      </c>
      <c r="E1335" s="312">
        <v>7540</v>
      </c>
      <c r="F1335" s="313" t="s">
        <v>683</v>
      </c>
      <c r="G1335" s="314">
        <v>20924.800781</v>
      </c>
    </row>
    <row r="1336" spans="4:7" ht="15">
      <c r="D1336" s="307" t="str">
        <f t="shared" si="20"/>
        <v>7543 - ROVE</v>
      </c>
      <c r="E1336" s="312">
        <v>7543</v>
      </c>
      <c r="F1336" s="313" t="s">
        <v>2388</v>
      </c>
      <c r="G1336" s="314">
        <v>165.100006</v>
      </c>
    </row>
    <row r="1337" spans="4:7" ht="15">
      <c r="D1337" s="307" t="str">
        <f t="shared" si="20"/>
        <v>7581 - ŠKLENDROVEC</v>
      </c>
      <c r="E1337" s="312">
        <v>7581</v>
      </c>
      <c r="F1337" s="313" t="s">
        <v>2389</v>
      </c>
      <c r="G1337" s="314">
        <v>139.100006</v>
      </c>
    </row>
    <row r="1338" spans="4:7" ht="15">
      <c r="D1338" s="307" t="str">
        <f t="shared" si="20"/>
        <v>7603 - ŠKOFJA RIŽA</v>
      </c>
      <c r="E1338" s="312">
        <v>7603</v>
      </c>
      <c r="F1338" s="313" t="s">
        <v>2390</v>
      </c>
      <c r="G1338" s="314">
        <v>154.699997</v>
      </c>
    </row>
    <row r="1339" spans="4:7" ht="15">
      <c r="D1339" s="307" t="str">
        <f t="shared" si="20"/>
        <v>7609 - TRBOVLJE</v>
      </c>
      <c r="E1339" s="312">
        <v>7609</v>
      </c>
      <c r="F1339" s="313" t="s">
        <v>683</v>
      </c>
      <c r="G1339" s="314">
        <v>32.5</v>
      </c>
    </row>
    <row r="1340" spans="4:7" ht="15">
      <c r="D1340" s="307" t="str">
        <f t="shared" si="20"/>
        <v>7613 - PRAPREČE DEL</v>
      </c>
      <c r="E1340" s="312">
        <v>7613</v>
      </c>
      <c r="F1340" s="313" t="s">
        <v>2391</v>
      </c>
      <c r="G1340" s="314">
        <v>71.5</v>
      </c>
    </row>
    <row r="1341" spans="4:7" ht="15">
      <c r="D1341" s="307" t="str">
        <f t="shared" si="20"/>
        <v>7616 - RAVENSKA VAS</v>
      </c>
      <c r="E1341" s="312">
        <v>7616</v>
      </c>
      <c r="F1341" s="313" t="s">
        <v>2392</v>
      </c>
      <c r="G1341" s="314">
        <v>58.5</v>
      </c>
    </row>
    <row r="1342" spans="4:7" ht="15">
      <c r="D1342" s="307" t="str">
        <f t="shared" si="20"/>
        <v>7619 - POTOŠKA VAS</v>
      </c>
      <c r="E1342" s="312">
        <v>7619</v>
      </c>
      <c r="F1342" s="313" t="s">
        <v>2393</v>
      </c>
      <c r="G1342" s="314">
        <v>166.399994</v>
      </c>
    </row>
    <row r="1343" spans="4:7" ht="15">
      <c r="D1343" s="307" t="str">
        <f t="shared" si="20"/>
        <v>7622 - ZAGORJE OB SAVI</v>
      </c>
      <c r="E1343" s="312">
        <v>7622</v>
      </c>
      <c r="F1343" s="313" t="s">
        <v>684</v>
      </c>
      <c r="G1343" s="314">
        <v>9668.099609</v>
      </c>
    </row>
    <row r="1344" spans="4:7" ht="15">
      <c r="D1344" s="307" t="str">
        <f t="shared" si="20"/>
        <v>7651 - POTOŠKA VAS</v>
      </c>
      <c r="E1344" s="312">
        <v>7651</v>
      </c>
      <c r="F1344" s="313" t="s">
        <v>2393</v>
      </c>
      <c r="G1344" s="314">
        <v>54.599998</v>
      </c>
    </row>
    <row r="1345" spans="4:7" ht="15">
      <c r="D1345" s="307" t="str">
        <f t="shared" si="20"/>
        <v>7708 - GORNJI GRAD</v>
      </c>
      <c r="E1345" s="312">
        <v>7708</v>
      </c>
      <c r="F1345" s="313" t="s">
        <v>967</v>
      </c>
      <c r="G1345" s="314">
        <v>1084.199951</v>
      </c>
    </row>
    <row r="1346" spans="4:7" ht="15">
      <c r="D1346" s="307" t="str">
        <f t="shared" si="20"/>
        <v>7724 - BOČNA</v>
      </c>
      <c r="E1346" s="312">
        <v>7724</v>
      </c>
      <c r="F1346" s="313" t="s">
        <v>2394</v>
      </c>
      <c r="G1346" s="314">
        <v>416</v>
      </c>
    </row>
    <row r="1347" spans="4:7" ht="15">
      <c r="D1347" s="307" t="str">
        <f t="shared" si="20"/>
        <v>7725 - BOČNA - OTOK</v>
      </c>
      <c r="E1347" s="312">
        <v>7725</v>
      </c>
      <c r="F1347" s="313" t="s">
        <v>2395</v>
      </c>
      <c r="G1347" s="314">
        <v>92.300003</v>
      </c>
    </row>
    <row r="1348" spans="4:7" ht="15">
      <c r="D1348" s="307" t="str">
        <f aca="true" t="shared" si="21" ref="D1348:D1411">E1348&amp;" - "&amp;F1348</f>
        <v>7737 - VOLOG</v>
      </c>
      <c r="E1348" s="312">
        <v>7737</v>
      </c>
      <c r="F1348" s="313" t="s">
        <v>2396</v>
      </c>
      <c r="G1348" s="314">
        <v>149.5</v>
      </c>
    </row>
    <row r="1349" spans="4:7" ht="15">
      <c r="D1349" s="307" t="str">
        <f t="shared" si="21"/>
        <v>7753 - VOLOGA</v>
      </c>
      <c r="E1349" s="312">
        <v>7753</v>
      </c>
      <c r="F1349" s="313" t="s">
        <v>2397</v>
      </c>
      <c r="G1349" s="314">
        <v>58.5</v>
      </c>
    </row>
    <row r="1350" spans="4:7" ht="15">
      <c r="D1350" s="307" t="str">
        <f t="shared" si="21"/>
        <v>7763 - PUSTO POLJE</v>
      </c>
      <c r="E1350" s="312">
        <v>7763</v>
      </c>
      <c r="F1350" s="313" t="s">
        <v>2398</v>
      </c>
      <c r="G1350" s="314">
        <v>94.900002</v>
      </c>
    </row>
    <row r="1351" spans="4:7" ht="15">
      <c r="D1351" s="307" t="str">
        <f t="shared" si="21"/>
        <v>7773 - POTOK</v>
      </c>
      <c r="E1351" s="312">
        <v>7773</v>
      </c>
      <c r="F1351" s="313" t="s">
        <v>2212</v>
      </c>
      <c r="G1351" s="314">
        <v>217.100006</v>
      </c>
    </row>
    <row r="1352" spans="4:7" ht="15">
      <c r="D1352" s="307" t="str">
        <f t="shared" si="21"/>
        <v>7783 - KOKARJE</v>
      </c>
      <c r="E1352" s="312">
        <v>7783</v>
      </c>
      <c r="F1352" s="313" t="s">
        <v>2399</v>
      </c>
      <c r="G1352" s="314">
        <v>189.800003</v>
      </c>
    </row>
    <row r="1353" spans="4:7" ht="15">
      <c r="D1353" s="307" t="str">
        <f t="shared" si="21"/>
        <v>7790 - PRIHOVA</v>
      </c>
      <c r="E1353" s="312">
        <v>7790</v>
      </c>
      <c r="F1353" s="313" t="s">
        <v>2400</v>
      </c>
      <c r="G1353" s="314">
        <v>1678.300049</v>
      </c>
    </row>
    <row r="1354" spans="4:7" ht="15">
      <c r="D1354" s="307" t="str">
        <f t="shared" si="21"/>
        <v>7801 - VRANSKO</v>
      </c>
      <c r="E1354" s="312">
        <v>7801</v>
      </c>
      <c r="F1354" s="313" t="s">
        <v>2401</v>
      </c>
      <c r="G1354" s="314">
        <v>133.899994</v>
      </c>
    </row>
    <row r="1355" spans="4:7" ht="15">
      <c r="D1355" s="307" t="str">
        <f t="shared" si="21"/>
        <v>7827 - ČEPLJE</v>
      </c>
      <c r="E1355" s="312">
        <v>7827</v>
      </c>
      <c r="F1355" s="313" t="s">
        <v>2402</v>
      </c>
      <c r="G1355" s="314">
        <v>128.699997</v>
      </c>
    </row>
    <row r="1356" spans="4:7" ht="15">
      <c r="D1356" s="307" t="str">
        <f t="shared" si="21"/>
        <v>7835 - SV. LOVRENC</v>
      </c>
      <c r="E1356" s="312">
        <v>7835</v>
      </c>
      <c r="F1356" s="313" t="s">
        <v>2403</v>
      </c>
      <c r="G1356" s="314">
        <v>2835.300049</v>
      </c>
    </row>
    <row r="1357" spans="4:7" ht="15">
      <c r="D1357" s="307" t="str">
        <f t="shared" si="21"/>
        <v>7857 - PREKOPA</v>
      </c>
      <c r="E1357" s="312">
        <v>7857</v>
      </c>
      <c r="F1357" s="313" t="s">
        <v>2404</v>
      </c>
      <c r="G1357" s="314">
        <v>195</v>
      </c>
    </row>
    <row r="1358" spans="4:7" ht="15">
      <c r="D1358" s="307" t="str">
        <f t="shared" si="21"/>
        <v>7863 - TRNAVA</v>
      </c>
      <c r="E1358" s="312">
        <v>7863</v>
      </c>
      <c r="F1358" s="313" t="s">
        <v>2405</v>
      </c>
      <c r="G1358" s="314">
        <v>491.399994</v>
      </c>
    </row>
    <row r="1359" spans="4:7" ht="15">
      <c r="D1359" s="307" t="str">
        <f t="shared" si="21"/>
        <v>7864 - ŠMATEVŽ</v>
      </c>
      <c r="E1359" s="312">
        <v>7864</v>
      </c>
      <c r="F1359" s="313" t="s">
        <v>2406</v>
      </c>
      <c r="G1359" s="314">
        <v>457.600006</v>
      </c>
    </row>
    <row r="1360" spans="4:7" ht="15">
      <c r="D1360" s="307" t="str">
        <f t="shared" si="21"/>
        <v>7870 - TABOR</v>
      </c>
      <c r="E1360" s="312">
        <v>7870</v>
      </c>
      <c r="F1360" s="313" t="s">
        <v>1562</v>
      </c>
      <c r="G1360" s="314">
        <v>698.099976</v>
      </c>
    </row>
    <row r="1361" spans="4:7" ht="15">
      <c r="D1361" s="307" t="str">
        <f t="shared" si="21"/>
        <v>7883 - PONDOR</v>
      </c>
      <c r="E1361" s="312">
        <v>7883</v>
      </c>
      <c r="F1361" s="313" t="s">
        <v>2407</v>
      </c>
      <c r="G1361" s="314">
        <v>93.599998</v>
      </c>
    </row>
    <row r="1362" spans="4:7" ht="15">
      <c r="D1362" s="307" t="str">
        <f t="shared" si="21"/>
        <v>7889 - KAPLJA VAS</v>
      </c>
      <c r="E1362" s="312">
        <v>7889</v>
      </c>
      <c r="F1362" s="313" t="s">
        <v>2408</v>
      </c>
      <c r="G1362" s="314">
        <v>217.100006</v>
      </c>
    </row>
    <row r="1363" spans="4:7" ht="15">
      <c r="D1363" s="307" t="str">
        <f t="shared" si="21"/>
        <v>7896 - GRAJSKA VAS</v>
      </c>
      <c r="E1363" s="312">
        <v>7896</v>
      </c>
      <c r="F1363" s="313" t="s">
        <v>2409</v>
      </c>
      <c r="G1363" s="314">
        <v>410.799988</v>
      </c>
    </row>
    <row r="1364" spans="4:7" ht="15">
      <c r="D1364" s="307" t="str">
        <f t="shared" si="21"/>
        <v>7901 - RAKOVLJE</v>
      </c>
      <c r="E1364" s="312">
        <v>7901</v>
      </c>
      <c r="F1364" s="313" t="s">
        <v>2410</v>
      </c>
      <c r="G1364" s="314">
        <v>937.299988</v>
      </c>
    </row>
    <row r="1365" spans="4:7" ht="15">
      <c r="D1365" s="307" t="str">
        <f t="shared" si="21"/>
        <v>7904 - PODVRH</v>
      </c>
      <c r="E1365" s="312">
        <v>7904</v>
      </c>
      <c r="F1365" s="313" t="s">
        <v>2411</v>
      </c>
      <c r="G1365" s="314">
        <v>271.700012</v>
      </c>
    </row>
    <row r="1366" spans="4:7" ht="15">
      <c r="D1366" s="307" t="str">
        <f t="shared" si="21"/>
        <v>7920 - ZAKL</v>
      </c>
      <c r="E1366" s="312">
        <v>7920</v>
      </c>
      <c r="F1366" s="313" t="s">
        <v>2412</v>
      </c>
      <c r="G1366" s="314">
        <v>68.900002</v>
      </c>
    </row>
    <row r="1367" spans="4:7" ht="15">
      <c r="D1367" s="307" t="str">
        <f t="shared" si="21"/>
        <v>7933 - ŠEŠČE PRI PREBOLDU</v>
      </c>
      <c r="E1367" s="312">
        <v>7933</v>
      </c>
      <c r="F1367" s="313" t="s">
        <v>2413</v>
      </c>
      <c r="G1367" s="314">
        <v>470.600006</v>
      </c>
    </row>
    <row r="1368" spans="4:7" ht="15">
      <c r="D1368" s="307" t="str">
        <f t="shared" si="21"/>
        <v>7935 - SV. LOVRENC</v>
      </c>
      <c r="E1368" s="312">
        <v>7935</v>
      </c>
      <c r="F1368" s="313" t="s">
        <v>2403</v>
      </c>
      <c r="G1368" s="314">
        <v>365.299988</v>
      </c>
    </row>
    <row r="1369" spans="4:7" ht="15">
      <c r="D1369" s="307" t="str">
        <f t="shared" si="21"/>
        <v>7940 - LATKOVA VAS</v>
      </c>
      <c r="E1369" s="312">
        <v>7940</v>
      </c>
      <c r="F1369" s="313" t="s">
        <v>2414</v>
      </c>
      <c r="G1369" s="314">
        <v>985.400024</v>
      </c>
    </row>
    <row r="1370" spans="4:7" ht="15">
      <c r="D1370" s="307" t="str">
        <f t="shared" si="21"/>
        <v>7990 - PODPECA</v>
      </c>
      <c r="E1370" s="312">
        <v>7990</v>
      </c>
      <c r="F1370" s="313" t="s">
        <v>2415</v>
      </c>
      <c r="G1370" s="314">
        <v>46.799999</v>
      </c>
    </row>
    <row r="1371" spans="4:7" ht="15">
      <c r="D1371" s="307" t="str">
        <f t="shared" si="21"/>
        <v>7995 - TER</v>
      </c>
      <c r="E1371" s="312">
        <v>7995</v>
      </c>
      <c r="F1371" s="313" t="s">
        <v>2416</v>
      </c>
      <c r="G1371" s="314">
        <v>1474.199951</v>
      </c>
    </row>
    <row r="1372" spans="4:7" ht="15">
      <c r="D1372" s="307" t="str">
        <f t="shared" si="21"/>
        <v>8013 - RADMIRJE</v>
      </c>
      <c r="E1372" s="312">
        <v>8013</v>
      </c>
      <c r="F1372" s="313" t="s">
        <v>2417</v>
      </c>
      <c r="G1372" s="314">
        <v>591.5</v>
      </c>
    </row>
    <row r="1373" spans="4:7" ht="15">
      <c r="D1373" s="307" t="str">
        <f t="shared" si="21"/>
        <v>8027 - PODPECA</v>
      </c>
      <c r="E1373" s="312">
        <v>8027</v>
      </c>
      <c r="F1373" s="313" t="s">
        <v>2415</v>
      </c>
      <c r="G1373" s="314">
        <v>2926.300049</v>
      </c>
    </row>
    <row r="1374" spans="4:7" ht="15">
      <c r="D1374" s="307" t="str">
        <f t="shared" si="21"/>
        <v>8028 - JUVANJE</v>
      </c>
      <c r="E1374" s="312">
        <v>8028</v>
      </c>
      <c r="F1374" s="313" t="s">
        <v>2418</v>
      </c>
      <c r="G1374" s="314">
        <v>119.599998</v>
      </c>
    </row>
    <row r="1375" spans="4:7" ht="15">
      <c r="D1375" s="307" t="str">
        <f t="shared" si="21"/>
        <v>8029 - MEŽICA</v>
      </c>
      <c r="E1375" s="312">
        <v>8029</v>
      </c>
      <c r="F1375" s="313" t="s">
        <v>682</v>
      </c>
      <c r="G1375" s="314">
        <v>4466.799805</v>
      </c>
    </row>
    <row r="1376" spans="4:7" ht="15">
      <c r="D1376" s="307" t="str">
        <f t="shared" si="21"/>
        <v>8035 - LOKOVICA</v>
      </c>
      <c r="E1376" s="312">
        <v>8035</v>
      </c>
      <c r="F1376" s="313" t="s">
        <v>2419</v>
      </c>
      <c r="G1376" s="314">
        <v>80.599998</v>
      </c>
    </row>
    <row r="1377" spans="4:7" ht="15">
      <c r="D1377" s="307" t="str">
        <f t="shared" si="21"/>
        <v>8051 - OKONINA</v>
      </c>
      <c r="E1377" s="312">
        <v>8051</v>
      </c>
      <c r="F1377" s="313" t="s">
        <v>2420</v>
      </c>
      <c r="G1377" s="314">
        <v>166.399994</v>
      </c>
    </row>
    <row r="1378" spans="4:7" ht="15">
      <c r="D1378" s="307" t="str">
        <f t="shared" si="21"/>
        <v>8063 - ŽERJAV</v>
      </c>
      <c r="E1378" s="312">
        <v>8063</v>
      </c>
      <c r="F1378" s="313" t="s">
        <v>2421</v>
      </c>
      <c r="G1378" s="314">
        <v>366.600006</v>
      </c>
    </row>
    <row r="1379" spans="4:7" ht="15">
      <c r="D1379" s="307" t="str">
        <f t="shared" si="21"/>
        <v>8064 - POLJANA</v>
      </c>
      <c r="E1379" s="312">
        <v>8064</v>
      </c>
      <c r="F1379" s="313" t="s">
        <v>2422</v>
      </c>
      <c r="G1379" s="314">
        <v>55.900002</v>
      </c>
    </row>
    <row r="1380" spans="4:7" ht="15">
      <c r="D1380" s="307" t="str">
        <f t="shared" si="21"/>
        <v>8066 - ŠENTANEL</v>
      </c>
      <c r="E1380" s="312">
        <v>8066</v>
      </c>
      <c r="F1380" s="313" t="s">
        <v>2423</v>
      </c>
      <c r="G1380" s="314">
        <v>157.300003</v>
      </c>
    </row>
    <row r="1381" spans="4:7" ht="15">
      <c r="D1381" s="307" t="str">
        <f t="shared" si="21"/>
        <v>8072 - GRUŠOVLJE</v>
      </c>
      <c r="E1381" s="312">
        <v>8072</v>
      </c>
      <c r="F1381" s="313" t="s">
        <v>2424</v>
      </c>
      <c r="G1381" s="314">
        <v>76.699997</v>
      </c>
    </row>
    <row r="1382" spans="4:7" ht="15">
      <c r="D1382" s="307" t="str">
        <f t="shared" si="21"/>
        <v>8073 - ŽERJAV</v>
      </c>
      <c r="E1382" s="312">
        <v>8073</v>
      </c>
      <c r="F1382" s="313" t="s">
        <v>2421</v>
      </c>
      <c r="G1382" s="314">
        <v>58.5</v>
      </c>
    </row>
    <row r="1383" spans="4:7" ht="15">
      <c r="D1383" s="307" t="str">
        <f t="shared" si="21"/>
        <v>8090 - ŽERJAV</v>
      </c>
      <c r="E1383" s="312">
        <v>8090</v>
      </c>
      <c r="F1383" s="313" t="s">
        <v>2421</v>
      </c>
      <c r="G1383" s="314">
        <v>91</v>
      </c>
    </row>
    <row r="1384" spans="4:7" ht="15">
      <c r="D1384" s="307" t="str">
        <f t="shared" si="21"/>
        <v>8091 - POLJANA - ŠTOPAR</v>
      </c>
      <c r="E1384" s="312">
        <v>8091</v>
      </c>
      <c r="F1384" s="313" t="s">
        <v>2425</v>
      </c>
      <c r="G1384" s="314">
        <v>62.400002</v>
      </c>
    </row>
    <row r="1385" spans="4:7" ht="15">
      <c r="D1385" s="307" t="str">
        <f t="shared" si="21"/>
        <v>8102 - LEŠE</v>
      </c>
      <c r="E1385" s="312">
        <v>8102</v>
      </c>
      <c r="F1385" s="313" t="s">
        <v>1778</v>
      </c>
      <c r="G1385" s="314">
        <v>507</v>
      </c>
    </row>
    <row r="1386" spans="4:7" ht="15">
      <c r="D1386" s="307" t="str">
        <f t="shared" si="21"/>
        <v>8108 - SPODNJE POBREŽJE</v>
      </c>
      <c r="E1386" s="312">
        <v>8108</v>
      </c>
      <c r="F1386" s="313" t="s">
        <v>2426</v>
      </c>
      <c r="G1386" s="314">
        <v>83.199997</v>
      </c>
    </row>
    <row r="1387" spans="4:7" ht="15">
      <c r="D1387" s="307" t="str">
        <f t="shared" si="21"/>
        <v>8109 - VARPOLJE</v>
      </c>
      <c r="E1387" s="312">
        <v>8109</v>
      </c>
      <c r="F1387" s="313" t="s">
        <v>2427</v>
      </c>
      <c r="G1387" s="314">
        <v>881.400024</v>
      </c>
    </row>
    <row r="1388" spans="4:7" ht="15">
      <c r="D1388" s="307" t="str">
        <f t="shared" si="21"/>
        <v>8125 - TRNOVEC</v>
      </c>
      <c r="E1388" s="312">
        <v>8125</v>
      </c>
      <c r="F1388" s="313" t="s">
        <v>2428</v>
      </c>
      <c r="G1388" s="314">
        <v>94.900002</v>
      </c>
    </row>
    <row r="1389" spans="4:7" ht="15">
      <c r="D1389" s="307" t="str">
        <f t="shared" si="21"/>
        <v>8126 - PRIHOVA</v>
      </c>
      <c r="E1389" s="312">
        <v>8126</v>
      </c>
      <c r="F1389" s="313" t="s">
        <v>2400</v>
      </c>
      <c r="G1389" s="314">
        <v>717.599976</v>
      </c>
    </row>
    <row r="1390" spans="4:7" ht="15">
      <c r="D1390" s="307" t="str">
        <f t="shared" si="21"/>
        <v>8136 - PREVALJE</v>
      </c>
      <c r="E1390" s="312">
        <v>8136</v>
      </c>
      <c r="F1390" s="313" t="s">
        <v>1878</v>
      </c>
      <c r="G1390" s="314">
        <v>5847.399902</v>
      </c>
    </row>
    <row r="1391" spans="4:7" ht="15">
      <c r="D1391" s="307" t="str">
        <f t="shared" si="21"/>
        <v>8140 - RADEGUNDA</v>
      </c>
      <c r="E1391" s="312">
        <v>8140</v>
      </c>
      <c r="F1391" s="313" t="s">
        <v>2429</v>
      </c>
      <c r="G1391" s="314">
        <v>144.300003</v>
      </c>
    </row>
    <row r="1392" spans="4:7" ht="15">
      <c r="D1392" s="307" t="str">
        <f t="shared" si="21"/>
        <v>8167 - RAVNE NA KOROŠKEM 2</v>
      </c>
      <c r="E1392" s="312">
        <v>8167</v>
      </c>
      <c r="F1392" s="313" t="s">
        <v>2430</v>
      </c>
      <c r="G1392" s="314">
        <v>1081.599976</v>
      </c>
    </row>
    <row r="1393" spans="4:7" ht="30">
      <c r="D1393" s="307" t="str">
        <f t="shared" si="21"/>
        <v>8175 - TOLSTI VRH PRI RAVNAH NA KOROŠKEM-1</v>
      </c>
      <c r="E1393" s="312">
        <v>8175</v>
      </c>
      <c r="F1393" s="313" t="s">
        <v>2431</v>
      </c>
      <c r="G1393" s="314">
        <v>677.299988</v>
      </c>
    </row>
    <row r="1394" spans="4:7" ht="15">
      <c r="D1394" s="307" t="str">
        <f t="shared" si="21"/>
        <v>8182 - PODKRAJ</v>
      </c>
      <c r="E1394" s="312">
        <v>8182</v>
      </c>
      <c r="F1394" s="313" t="s">
        <v>1532</v>
      </c>
      <c r="G1394" s="314">
        <v>62.400002</v>
      </c>
    </row>
    <row r="1395" spans="4:7" ht="30">
      <c r="D1395" s="307" t="str">
        <f t="shared" si="21"/>
        <v>8184 - TOLSTI VRH PRI RAVNAH NA KOROSKEM-3</v>
      </c>
      <c r="E1395" s="312">
        <v>8184</v>
      </c>
      <c r="F1395" s="313" t="s">
        <v>2432</v>
      </c>
      <c r="G1395" s="314">
        <v>132.600006</v>
      </c>
    </row>
    <row r="1396" spans="4:7" ht="30">
      <c r="D1396" s="307" t="str">
        <f t="shared" si="21"/>
        <v>8185 - TOLSTI VRH PRI RAVNAH NA KOROSKEM-2</v>
      </c>
      <c r="E1396" s="312">
        <v>8185</v>
      </c>
      <c r="F1396" s="313" t="s">
        <v>2433</v>
      </c>
      <c r="G1396" s="314">
        <v>131.300003</v>
      </c>
    </row>
    <row r="1397" spans="4:7" ht="15">
      <c r="D1397" s="307" t="str">
        <f t="shared" si="21"/>
        <v>8186 - MOZIRJE</v>
      </c>
      <c r="E1397" s="312">
        <v>8186</v>
      </c>
      <c r="F1397" s="313" t="s">
        <v>645</v>
      </c>
      <c r="G1397" s="314">
        <v>3147.300049</v>
      </c>
    </row>
    <row r="1398" spans="4:7" ht="15">
      <c r="D1398" s="307" t="str">
        <f t="shared" si="21"/>
        <v>8203 - RAVNE NA KOROŠKEM - 1</v>
      </c>
      <c r="E1398" s="312">
        <v>8203</v>
      </c>
      <c r="F1398" s="313" t="s">
        <v>2434</v>
      </c>
      <c r="G1398" s="314">
        <v>9284.599609</v>
      </c>
    </row>
    <row r="1399" spans="4:7" ht="15">
      <c r="D1399" s="307" t="str">
        <f t="shared" si="21"/>
        <v>8219 - BRDINJE - 1</v>
      </c>
      <c r="E1399" s="312">
        <v>8219</v>
      </c>
      <c r="F1399" s="313" t="s">
        <v>2435</v>
      </c>
      <c r="G1399" s="314">
        <v>71.5</v>
      </c>
    </row>
    <row r="1400" spans="4:7" ht="15">
      <c r="D1400" s="307" t="str">
        <f t="shared" si="21"/>
        <v>8224 - BRDINJE - 3</v>
      </c>
      <c r="E1400" s="312">
        <v>8224</v>
      </c>
      <c r="F1400" s="313" t="s">
        <v>2436</v>
      </c>
      <c r="G1400" s="314">
        <v>144.300003</v>
      </c>
    </row>
    <row r="1401" spans="4:7" ht="15">
      <c r="D1401" s="307" t="str">
        <f t="shared" si="21"/>
        <v>8225 - BRDINJE - 2</v>
      </c>
      <c r="E1401" s="312">
        <v>8225</v>
      </c>
      <c r="F1401" s="313" t="s">
        <v>2437</v>
      </c>
      <c r="G1401" s="314">
        <v>448.5</v>
      </c>
    </row>
    <row r="1402" spans="4:7" ht="30">
      <c r="D1402" s="307" t="str">
        <f t="shared" si="21"/>
        <v>8226 - TOLSTI VRH PRI RAVNAH NA KOROSKEM-4</v>
      </c>
      <c r="E1402" s="312">
        <v>8226</v>
      </c>
      <c r="F1402" s="313" t="s">
        <v>2438</v>
      </c>
      <c r="G1402" s="314">
        <v>53.299999</v>
      </c>
    </row>
    <row r="1403" spans="4:7" ht="15">
      <c r="D1403" s="307" t="str">
        <f t="shared" si="21"/>
        <v>8235 - POLZELA</v>
      </c>
      <c r="E1403" s="312">
        <v>8235</v>
      </c>
      <c r="F1403" s="313" t="s">
        <v>2439</v>
      </c>
      <c r="G1403" s="314">
        <v>8901.099609</v>
      </c>
    </row>
    <row r="1404" spans="4:7" ht="15">
      <c r="D1404" s="307" t="str">
        <f t="shared" si="21"/>
        <v>8316 - ANDRAŽ NAD POLZELO</v>
      </c>
      <c r="E1404" s="312">
        <v>8316</v>
      </c>
      <c r="F1404" s="313" t="s">
        <v>2440</v>
      </c>
      <c r="G1404" s="314">
        <v>92.300003</v>
      </c>
    </row>
    <row r="1405" spans="4:7" ht="15">
      <c r="D1405" s="307" t="str">
        <f t="shared" si="21"/>
        <v>8326 - KOTLJE</v>
      </c>
      <c r="E1405" s="312">
        <v>8326</v>
      </c>
      <c r="F1405" s="313" t="s">
        <v>2441</v>
      </c>
      <c r="G1405" s="314">
        <v>1358.5</v>
      </c>
    </row>
    <row r="1406" spans="4:7" ht="30">
      <c r="D1406" s="307" t="str">
        <f t="shared" si="21"/>
        <v>8329 - TOLSTI VRH PRI RAVNAH NA KOROSKEM-5</v>
      </c>
      <c r="E1406" s="312">
        <v>8329</v>
      </c>
      <c r="F1406" s="313" t="s">
        <v>2442</v>
      </c>
      <c r="G1406" s="314">
        <v>198.899994</v>
      </c>
    </row>
    <row r="1407" spans="4:7" ht="15">
      <c r="D1407" s="307" t="str">
        <f t="shared" si="21"/>
        <v>8336 - BRDINJE - 4</v>
      </c>
      <c r="E1407" s="312">
        <v>8336</v>
      </c>
      <c r="F1407" s="313" t="s">
        <v>2443</v>
      </c>
      <c r="G1407" s="314">
        <v>71.5</v>
      </c>
    </row>
    <row r="1408" spans="4:7" ht="15">
      <c r="D1408" s="307" t="str">
        <f t="shared" si="21"/>
        <v>8359 - BREZNO</v>
      </c>
      <c r="E1408" s="312">
        <v>8359</v>
      </c>
      <c r="F1408" s="313" t="s">
        <v>2444</v>
      </c>
      <c r="G1408" s="314">
        <v>27.299999</v>
      </c>
    </row>
    <row r="1409" spans="4:7" ht="15">
      <c r="D1409" s="307" t="str">
        <f t="shared" si="21"/>
        <v>8360 - HRASTNIK-CENTER</v>
      </c>
      <c r="E1409" s="312">
        <v>8360</v>
      </c>
      <c r="F1409" s="313" t="s">
        <v>2445</v>
      </c>
      <c r="G1409" s="314">
        <v>6601.399902</v>
      </c>
    </row>
    <row r="1410" spans="4:7" ht="15">
      <c r="D1410" s="307" t="str">
        <f t="shared" si="21"/>
        <v>8370 - PRAPRETNO PRI HRASTNIKU - DEL</v>
      </c>
      <c r="E1410" s="312">
        <v>8370</v>
      </c>
      <c r="F1410" s="313" t="s">
        <v>2446</v>
      </c>
      <c r="G1410" s="314">
        <v>80.599998</v>
      </c>
    </row>
    <row r="1411" spans="4:7" ht="15">
      <c r="D1411" s="307" t="str">
        <f t="shared" si="21"/>
        <v>8373 - ZIDANI MOST</v>
      </c>
      <c r="E1411" s="312">
        <v>8373</v>
      </c>
      <c r="F1411" s="313" t="s">
        <v>2338</v>
      </c>
      <c r="G1411" s="314">
        <v>217.100006</v>
      </c>
    </row>
    <row r="1412" spans="4:7" ht="15">
      <c r="D1412" s="307" t="str">
        <f aca="true" t="shared" si="22" ref="D1412:D1475">E1412&amp;" - "&amp;F1412</f>
        <v>8413 - RADEČE</v>
      </c>
      <c r="E1412" s="312">
        <v>8413</v>
      </c>
      <c r="F1412" s="313" t="s">
        <v>740</v>
      </c>
      <c r="G1412" s="314">
        <v>2974.399902</v>
      </c>
    </row>
    <row r="1413" spans="4:7" ht="15">
      <c r="D1413" s="307" t="str">
        <f t="shared" si="22"/>
        <v>8419 - JAGNJENICA</v>
      </c>
      <c r="E1413" s="312">
        <v>8419</v>
      </c>
      <c r="F1413" s="313" t="s">
        <v>2447</v>
      </c>
      <c r="G1413" s="314">
        <v>406.899994</v>
      </c>
    </row>
    <row r="1414" spans="4:7" ht="15">
      <c r="D1414" s="307" t="str">
        <f t="shared" si="22"/>
        <v>8422 - VRHOVO</v>
      </c>
      <c r="E1414" s="312">
        <v>8422</v>
      </c>
      <c r="F1414" s="313" t="s">
        <v>2448</v>
      </c>
      <c r="G1414" s="314">
        <v>334.100006</v>
      </c>
    </row>
    <row r="1415" spans="4:7" ht="15">
      <c r="D1415" s="307" t="str">
        <f t="shared" si="22"/>
        <v>8436 - ZIDANI MOST</v>
      </c>
      <c r="E1415" s="312">
        <v>8436</v>
      </c>
      <c r="F1415" s="313" t="s">
        <v>2338</v>
      </c>
      <c r="G1415" s="314">
        <v>301.600006</v>
      </c>
    </row>
    <row r="1416" spans="4:7" ht="15">
      <c r="D1416" s="307" t="str">
        <f t="shared" si="22"/>
        <v>8450 - ZA SAVO</v>
      </c>
      <c r="E1416" s="312">
        <v>8450</v>
      </c>
      <c r="F1416" s="313" t="s">
        <v>2449</v>
      </c>
      <c r="G1416" s="314">
        <v>115.699997</v>
      </c>
    </row>
    <row r="1417" spans="4:7" ht="15">
      <c r="D1417" s="307" t="str">
        <f t="shared" si="22"/>
        <v>8451 - PODKRAJ</v>
      </c>
      <c r="E1417" s="312">
        <v>8451</v>
      </c>
      <c r="F1417" s="313" t="s">
        <v>1532</v>
      </c>
      <c r="G1417" s="314">
        <v>14.3</v>
      </c>
    </row>
    <row r="1418" spans="4:7" ht="15">
      <c r="D1418" s="307" t="str">
        <f t="shared" si="22"/>
        <v>8476 - DOL PRI HRASTNIKU</v>
      </c>
      <c r="E1418" s="312">
        <v>8476</v>
      </c>
      <c r="F1418" s="313" t="s">
        <v>2450</v>
      </c>
      <c r="G1418" s="314">
        <v>2362.100098</v>
      </c>
    </row>
    <row r="1419" spans="4:7" ht="15">
      <c r="D1419" s="307" t="str">
        <f t="shared" si="22"/>
        <v>8483 - HRASTNIK-FRTICA</v>
      </c>
      <c r="E1419" s="312">
        <v>8483</v>
      </c>
      <c r="F1419" s="313" t="s">
        <v>2451</v>
      </c>
      <c r="G1419" s="314">
        <v>490.100006</v>
      </c>
    </row>
    <row r="1420" spans="4:7" ht="15">
      <c r="D1420" s="307" t="str">
        <f t="shared" si="22"/>
        <v>8484 - HRASTNIK-JUŽNI</v>
      </c>
      <c r="E1420" s="312">
        <v>8484</v>
      </c>
      <c r="F1420" s="313" t="s">
        <v>2452</v>
      </c>
      <c r="G1420" s="314">
        <v>969.799988</v>
      </c>
    </row>
    <row r="1421" spans="4:7" ht="15">
      <c r="D1421" s="307" t="str">
        <f t="shared" si="22"/>
        <v>8494 - KLENOVO</v>
      </c>
      <c r="E1421" s="312">
        <v>8494</v>
      </c>
      <c r="F1421" s="313" t="s">
        <v>2453</v>
      </c>
      <c r="G1421" s="314">
        <v>509.600006</v>
      </c>
    </row>
    <row r="1422" spans="4:7" ht="15">
      <c r="D1422" s="307" t="str">
        <f t="shared" si="22"/>
        <v>8498 - TURJE</v>
      </c>
      <c r="E1422" s="312">
        <v>8498</v>
      </c>
      <c r="F1422" s="313" t="s">
        <v>2454</v>
      </c>
      <c r="G1422" s="314">
        <v>260</v>
      </c>
    </row>
    <row r="1423" spans="4:7" ht="15">
      <c r="D1423" s="307" t="str">
        <f t="shared" si="22"/>
        <v>8550 - LAŠKO</v>
      </c>
      <c r="E1423" s="312">
        <v>8550</v>
      </c>
      <c r="F1423" s="313" t="s">
        <v>871</v>
      </c>
      <c r="G1423" s="314">
        <v>3499.600098</v>
      </c>
    </row>
    <row r="1424" spans="4:7" ht="15">
      <c r="D1424" s="307" t="str">
        <f t="shared" si="22"/>
        <v>8563 - RIMSKE TOPLICE</v>
      </c>
      <c r="E1424" s="312">
        <v>8563</v>
      </c>
      <c r="F1424" s="313" t="s">
        <v>2455</v>
      </c>
      <c r="G1424" s="314">
        <v>68.900002</v>
      </c>
    </row>
    <row r="1425" spans="4:7" ht="15">
      <c r="D1425" s="307" t="str">
        <f t="shared" si="22"/>
        <v>8564 - STRENSKO</v>
      </c>
      <c r="E1425" s="312">
        <v>8564</v>
      </c>
      <c r="F1425" s="313" t="s">
        <v>2456</v>
      </c>
      <c r="G1425" s="314">
        <v>1144</v>
      </c>
    </row>
    <row r="1426" spans="4:7" ht="15">
      <c r="D1426" s="307" t="str">
        <f t="shared" si="22"/>
        <v>8586 - STOPCE</v>
      </c>
      <c r="E1426" s="312">
        <v>8586</v>
      </c>
      <c r="F1426" s="313" t="s">
        <v>2457</v>
      </c>
      <c r="G1426" s="314">
        <v>50.700001</v>
      </c>
    </row>
    <row r="1427" spans="4:7" ht="15">
      <c r="D1427" s="307" t="str">
        <f t="shared" si="22"/>
        <v>8603 - BOBEN</v>
      </c>
      <c r="E1427" s="312">
        <v>8603</v>
      </c>
      <c r="F1427" s="313" t="s">
        <v>2458</v>
      </c>
      <c r="G1427" s="314">
        <v>179.399994</v>
      </c>
    </row>
    <row r="1428" spans="4:7" ht="15">
      <c r="D1428" s="307" t="str">
        <f t="shared" si="22"/>
        <v>8605 - SPODNJA REČICA</v>
      </c>
      <c r="E1428" s="312">
        <v>8605</v>
      </c>
      <c r="F1428" s="313" t="s">
        <v>2459</v>
      </c>
      <c r="G1428" s="314">
        <v>276.899994</v>
      </c>
    </row>
    <row r="1429" spans="4:7" ht="15">
      <c r="D1429" s="307" t="str">
        <f t="shared" si="22"/>
        <v>8623 - ZGORNJA REČICA</v>
      </c>
      <c r="E1429" s="312">
        <v>8623</v>
      </c>
      <c r="F1429" s="313" t="s">
        <v>2460</v>
      </c>
      <c r="G1429" s="314">
        <v>84.5</v>
      </c>
    </row>
    <row r="1430" spans="4:7" ht="15">
      <c r="D1430" s="307" t="str">
        <f t="shared" si="22"/>
        <v>8636 - LAŠKO *</v>
      </c>
      <c r="E1430" s="312">
        <v>8636</v>
      </c>
      <c r="F1430" s="313" t="s">
        <v>2461</v>
      </c>
      <c r="G1430" s="314">
        <v>1959.099976</v>
      </c>
    </row>
    <row r="1431" spans="4:7" ht="15">
      <c r="D1431" s="307" t="str">
        <f t="shared" si="22"/>
        <v>8717 - ŽIGON</v>
      </c>
      <c r="E1431" s="312">
        <v>8717</v>
      </c>
      <c r="F1431" s="313" t="s">
        <v>2462</v>
      </c>
      <c r="G1431" s="314">
        <v>81.900002</v>
      </c>
    </row>
    <row r="1432" spans="4:7" ht="15">
      <c r="D1432" s="307" t="str">
        <f t="shared" si="22"/>
        <v>8753 - MARIJINA VAS</v>
      </c>
      <c r="E1432" s="312">
        <v>8753</v>
      </c>
      <c r="F1432" s="313" t="s">
        <v>2463</v>
      </c>
      <c r="G1432" s="314">
        <v>101.400002</v>
      </c>
    </row>
    <row r="1433" spans="4:7" ht="15">
      <c r="D1433" s="307" t="str">
        <f t="shared" si="22"/>
        <v>8824 - ŠTORE</v>
      </c>
      <c r="E1433" s="312">
        <v>8824</v>
      </c>
      <c r="F1433" s="313" t="s">
        <v>2464</v>
      </c>
      <c r="G1433" s="314">
        <v>2490.800049</v>
      </c>
    </row>
    <row r="1434" spans="4:7" ht="15">
      <c r="D1434" s="307" t="str">
        <f t="shared" si="22"/>
        <v>8846 - PLANINA PRI SEVNICI</v>
      </c>
      <c r="E1434" s="312">
        <v>8846</v>
      </c>
      <c r="F1434" s="313" t="s">
        <v>2465</v>
      </c>
      <c r="G1434" s="314">
        <v>440.700012</v>
      </c>
    </row>
    <row r="1435" spans="4:7" ht="15">
      <c r="D1435" s="307" t="str">
        <f t="shared" si="22"/>
        <v>8924 - LOKE PRI PLANINI</v>
      </c>
      <c r="E1435" s="312">
        <v>8924</v>
      </c>
      <c r="F1435" s="313" t="s">
        <v>2466</v>
      </c>
      <c r="G1435" s="314">
        <v>61.099998</v>
      </c>
    </row>
    <row r="1436" spans="4:7" ht="15">
      <c r="D1436" s="307" t="str">
        <f t="shared" si="22"/>
        <v>9027 - ŠENTJUR</v>
      </c>
      <c r="E1436" s="312">
        <v>9027</v>
      </c>
      <c r="F1436" s="313" t="s">
        <v>715</v>
      </c>
      <c r="G1436" s="314">
        <v>124.800003</v>
      </c>
    </row>
    <row r="1437" spans="4:7" ht="15">
      <c r="D1437" s="307" t="str">
        <f t="shared" si="22"/>
        <v>9101 - ŠENTJUR</v>
      </c>
      <c r="E1437" s="312">
        <v>9101</v>
      </c>
      <c r="F1437" s="313" t="s">
        <v>715</v>
      </c>
      <c r="G1437" s="314">
        <v>3649.100098</v>
      </c>
    </row>
    <row r="1438" spans="4:7" ht="15">
      <c r="D1438" s="307" t="str">
        <f t="shared" si="22"/>
        <v>9102 - ŠIBENIK</v>
      </c>
      <c r="E1438" s="312">
        <v>9102</v>
      </c>
      <c r="F1438" s="313" t="s">
        <v>2467</v>
      </c>
      <c r="G1438" s="314">
        <v>1502.800049</v>
      </c>
    </row>
    <row r="1439" spans="4:7" ht="15">
      <c r="D1439" s="307" t="str">
        <f t="shared" si="22"/>
        <v>9115 - GORIČICA</v>
      </c>
      <c r="E1439" s="312">
        <v>9115</v>
      </c>
      <c r="F1439" s="313" t="s">
        <v>2468</v>
      </c>
      <c r="G1439" s="314">
        <v>59.799999</v>
      </c>
    </row>
    <row r="1440" spans="4:7" ht="15">
      <c r="D1440" s="307" t="str">
        <f t="shared" si="22"/>
        <v>9121 - PROSENIŠKO</v>
      </c>
      <c r="E1440" s="312">
        <v>9121</v>
      </c>
      <c r="F1440" s="313" t="s">
        <v>2469</v>
      </c>
      <c r="G1440" s="314">
        <v>392.600006</v>
      </c>
    </row>
    <row r="1441" spans="4:7" ht="15">
      <c r="D1441" s="307" t="str">
        <f t="shared" si="22"/>
        <v>9123 - PROSENIŠKO</v>
      </c>
      <c r="E1441" s="312">
        <v>9123</v>
      </c>
      <c r="F1441" s="313" t="s">
        <v>2469</v>
      </c>
      <c r="G1441" s="314">
        <v>87.099998</v>
      </c>
    </row>
    <row r="1442" spans="4:7" ht="15">
      <c r="D1442" s="307" t="str">
        <f t="shared" si="22"/>
        <v>9146 - LOKARJE</v>
      </c>
      <c r="E1442" s="312">
        <v>9146</v>
      </c>
      <c r="F1442" s="313" t="s">
        <v>2470</v>
      </c>
      <c r="G1442" s="314">
        <v>66.300003</v>
      </c>
    </row>
    <row r="1443" spans="4:7" ht="15">
      <c r="D1443" s="307" t="str">
        <f t="shared" si="22"/>
        <v>9147 - GORIČICA</v>
      </c>
      <c r="E1443" s="312">
        <v>9147</v>
      </c>
      <c r="F1443" s="313" t="s">
        <v>2468</v>
      </c>
      <c r="G1443" s="314">
        <v>201.5</v>
      </c>
    </row>
    <row r="1444" spans="4:7" ht="15">
      <c r="D1444" s="307" t="str">
        <f t="shared" si="22"/>
        <v>9179 - TURNO</v>
      </c>
      <c r="E1444" s="312">
        <v>9179</v>
      </c>
      <c r="F1444" s="313" t="s">
        <v>2471</v>
      </c>
      <c r="G1444" s="314">
        <v>656.5</v>
      </c>
    </row>
    <row r="1445" spans="4:7" ht="15">
      <c r="D1445" s="307" t="str">
        <f t="shared" si="22"/>
        <v>9227 - GROBELNO - DEL</v>
      </c>
      <c r="E1445" s="312">
        <v>9227</v>
      </c>
      <c r="F1445" s="313" t="s">
        <v>2472</v>
      </c>
      <c r="G1445" s="314">
        <v>330.200012</v>
      </c>
    </row>
    <row r="1446" spans="4:7" ht="15">
      <c r="D1446" s="307" t="str">
        <f t="shared" si="22"/>
        <v>9234 - ŠENTJUR</v>
      </c>
      <c r="E1446" s="312">
        <v>9234</v>
      </c>
      <c r="F1446" s="313" t="s">
        <v>715</v>
      </c>
      <c r="G1446" s="314">
        <v>1205.099976</v>
      </c>
    </row>
    <row r="1447" spans="4:7" ht="15">
      <c r="D1447" s="307" t="str">
        <f t="shared" si="22"/>
        <v>9239 - LOKA PRI ŽUSMU</v>
      </c>
      <c r="E1447" s="312">
        <v>9239</v>
      </c>
      <c r="F1447" s="313" t="s">
        <v>2473</v>
      </c>
      <c r="G1447" s="314">
        <v>241.800003</v>
      </c>
    </row>
    <row r="1448" spans="4:7" ht="15">
      <c r="D1448" s="307" t="str">
        <f t="shared" si="22"/>
        <v>9242 - PONIKVA</v>
      </c>
      <c r="E1448" s="312">
        <v>9242</v>
      </c>
      <c r="F1448" s="313" t="s">
        <v>2474</v>
      </c>
      <c r="G1448" s="314">
        <v>544.700012</v>
      </c>
    </row>
    <row r="1449" spans="4:7" ht="15">
      <c r="D1449" s="307" t="str">
        <f t="shared" si="22"/>
        <v>9253 - PONIKVA</v>
      </c>
      <c r="E1449" s="312">
        <v>9253</v>
      </c>
      <c r="F1449" s="313" t="s">
        <v>2474</v>
      </c>
      <c r="G1449" s="314">
        <v>210.600006</v>
      </c>
    </row>
    <row r="1450" spans="4:7" ht="15">
      <c r="D1450" s="307" t="str">
        <f t="shared" si="22"/>
        <v>9356 - ŽELEZNO</v>
      </c>
      <c r="E1450" s="312">
        <v>9356</v>
      </c>
      <c r="F1450" s="313" t="s">
        <v>2475</v>
      </c>
      <c r="G1450" s="314">
        <v>1066</v>
      </c>
    </row>
    <row r="1451" spans="4:7" ht="15">
      <c r="D1451" s="307" t="str">
        <f t="shared" si="22"/>
        <v>9361 - KASAZE</v>
      </c>
      <c r="E1451" s="312">
        <v>9361</v>
      </c>
      <c r="F1451" s="313" t="s">
        <v>2476</v>
      </c>
      <c r="G1451" s="314">
        <v>1011.400024</v>
      </c>
    </row>
    <row r="1452" spans="4:7" ht="15">
      <c r="D1452" s="307" t="str">
        <f t="shared" si="22"/>
        <v>9362 - ZABUKOVICA</v>
      </c>
      <c r="E1452" s="312">
        <v>9362</v>
      </c>
      <c r="F1452" s="313" t="s">
        <v>2477</v>
      </c>
      <c r="G1452" s="314">
        <v>1541.800049</v>
      </c>
    </row>
    <row r="1453" spans="4:7" ht="15">
      <c r="D1453" s="307" t="str">
        <f t="shared" si="22"/>
        <v>9366 - ZABUKOVICA</v>
      </c>
      <c r="E1453" s="312">
        <v>9366</v>
      </c>
      <c r="F1453" s="313" t="s">
        <v>2477</v>
      </c>
      <c r="G1453" s="314">
        <v>53.299999</v>
      </c>
    </row>
    <row r="1454" spans="4:7" ht="15">
      <c r="D1454" s="307" t="str">
        <f t="shared" si="22"/>
        <v>9382 - PONGRAC</v>
      </c>
      <c r="E1454" s="312">
        <v>9382</v>
      </c>
      <c r="F1454" s="313" t="s">
        <v>2478</v>
      </c>
      <c r="G1454" s="314">
        <v>55.900002</v>
      </c>
    </row>
    <row r="1455" spans="4:7" ht="15">
      <c r="D1455" s="307" t="str">
        <f t="shared" si="22"/>
        <v>9402 - LIBOJE</v>
      </c>
      <c r="E1455" s="312">
        <v>9402</v>
      </c>
      <c r="F1455" s="313" t="s">
        <v>2479</v>
      </c>
      <c r="G1455" s="314">
        <v>361.399994</v>
      </c>
    </row>
    <row r="1456" spans="4:7" ht="15">
      <c r="D1456" s="307" t="str">
        <f t="shared" si="22"/>
        <v>9410 - PEČOVNIK</v>
      </c>
      <c r="E1456" s="312">
        <v>9410</v>
      </c>
      <c r="F1456" s="313" t="s">
        <v>2480</v>
      </c>
      <c r="G1456" s="314">
        <v>67.599998</v>
      </c>
    </row>
    <row r="1457" spans="4:7" ht="15">
      <c r="D1457" s="307" t="str">
        <f t="shared" si="22"/>
        <v>9416 - SPODNJA KOŠNICA</v>
      </c>
      <c r="E1457" s="312">
        <v>9416</v>
      </c>
      <c r="F1457" s="313" t="s">
        <v>2481</v>
      </c>
      <c r="G1457" s="314">
        <v>634.400024</v>
      </c>
    </row>
    <row r="1458" spans="4:7" ht="15">
      <c r="D1458" s="307" t="str">
        <f t="shared" si="22"/>
        <v>9420 - PETROVČE</v>
      </c>
      <c r="E1458" s="312">
        <v>9420</v>
      </c>
      <c r="F1458" s="313" t="s">
        <v>2482</v>
      </c>
      <c r="G1458" s="314">
        <v>2723.5</v>
      </c>
    </row>
    <row r="1459" spans="4:7" ht="15">
      <c r="D1459" s="307" t="str">
        <f t="shared" si="22"/>
        <v>9425 - ZGORNJE ROJE</v>
      </c>
      <c r="E1459" s="312">
        <v>9425</v>
      </c>
      <c r="F1459" s="313" t="s">
        <v>2483</v>
      </c>
      <c r="G1459" s="314">
        <v>153.399994</v>
      </c>
    </row>
    <row r="1460" spans="4:7" ht="15">
      <c r="D1460" s="307" t="str">
        <f t="shared" si="22"/>
        <v>9429 - ŽALEC</v>
      </c>
      <c r="E1460" s="312">
        <v>9429</v>
      </c>
      <c r="F1460" s="313" t="s">
        <v>822</v>
      </c>
      <c r="G1460" s="314">
        <v>7839</v>
      </c>
    </row>
    <row r="1461" spans="4:7" ht="15">
      <c r="D1461" s="307" t="str">
        <f t="shared" si="22"/>
        <v>9432 - GRIZE</v>
      </c>
      <c r="E1461" s="312">
        <v>9432</v>
      </c>
      <c r="F1461" s="313" t="s">
        <v>2484</v>
      </c>
      <c r="G1461" s="314">
        <v>1764.099976</v>
      </c>
    </row>
    <row r="1462" spans="4:7" ht="15">
      <c r="D1462" s="307" t="str">
        <f t="shared" si="22"/>
        <v>9436 - ŽALEC</v>
      </c>
      <c r="E1462" s="312">
        <v>9436</v>
      </c>
      <c r="F1462" s="313" t="s">
        <v>822</v>
      </c>
      <c r="G1462" s="314">
        <v>55.900002</v>
      </c>
    </row>
    <row r="1463" spans="4:7" ht="15">
      <c r="D1463" s="307" t="str">
        <f t="shared" si="22"/>
        <v>9445 - SPODNJE GRUŠOVLJE</v>
      </c>
      <c r="E1463" s="312">
        <v>9445</v>
      </c>
      <c r="F1463" s="313" t="s">
        <v>2485</v>
      </c>
      <c r="G1463" s="314">
        <v>137.800003</v>
      </c>
    </row>
    <row r="1464" spans="4:7" ht="15">
      <c r="D1464" s="307" t="str">
        <f t="shared" si="22"/>
        <v>9447 - ZGORNJE GRUŠOVLJE</v>
      </c>
      <c r="E1464" s="312">
        <v>9447</v>
      </c>
      <c r="F1464" s="313" t="s">
        <v>2486</v>
      </c>
      <c r="G1464" s="314">
        <v>217.100006</v>
      </c>
    </row>
    <row r="1465" spans="4:7" ht="15">
      <c r="D1465" s="307" t="str">
        <f t="shared" si="22"/>
        <v>9453 - LOŽNICA PRI ŽALCU</v>
      </c>
      <c r="E1465" s="312">
        <v>9453</v>
      </c>
      <c r="F1465" s="313" t="s">
        <v>2487</v>
      </c>
      <c r="G1465" s="314">
        <v>893.099976</v>
      </c>
    </row>
    <row r="1466" spans="4:7" ht="15">
      <c r="D1466" s="307" t="str">
        <f t="shared" si="22"/>
        <v>9454 - PODVIN</v>
      </c>
      <c r="E1466" s="312">
        <v>9454</v>
      </c>
      <c r="F1466" s="313" t="s">
        <v>2488</v>
      </c>
      <c r="G1466" s="314">
        <v>88.400002</v>
      </c>
    </row>
    <row r="1467" spans="4:7" ht="15">
      <c r="D1467" s="307" t="str">
        <f t="shared" si="22"/>
        <v>9462 - GOTOVLJE</v>
      </c>
      <c r="E1467" s="312">
        <v>9462</v>
      </c>
      <c r="F1467" s="313" t="s">
        <v>2489</v>
      </c>
      <c r="G1467" s="314">
        <v>97.5</v>
      </c>
    </row>
    <row r="1468" spans="4:7" ht="15">
      <c r="D1468" s="307" t="str">
        <f t="shared" si="22"/>
        <v>9467 - PODLOG V SAVINJSKI DOLINI</v>
      </c>
      <c r="E1468" s="312">
        <v>9467</v>
      </c>
      <c r="F1468" s="313" t="s">
        <v>2490</v>
      </c>
      <c r="G1468" s="314">
        <v>375.700012</v>
      </c>
    </row>
    <row r="1469" spans="4:7" ht="15">
      <c r="D1469" s="307" t="str">
        <f t="shared" si="22"/>
        <v>9471 - LEVEC</v>
      </c>
      <c r="E1469" s="312">
        <v>9471</v>
      </c>
      <c r="F1469" s="313" t="s">
        <v>2491</v>
      </c>
      <c r="G1469" s="314">
        <v>579.799988</v>
      </c>
    </row>
    <row r="1470" spans="4:7" ht="15">
      <c r="D1470" s="307" t="str">
        <f t="shared" si="22"/>
        <v>9498 - RUŠE</v>
      </c>
      <c r="E1470" s="312">
        <v>9498</v>
      </c>
      <c r="F1470" s="313" t="s">
        <v>2492</v>
      </c>
      <c r="G1470" s="314">
        <v>98.800003</v>
      </c>
    </row>
    <row r="1471" spans="4:7" ht="15">
      <c r="D1471" s="307" t="str">
        <f t="shared" si="22"/>
        <v>9500 - RUŠE</v>
      </c>
      <c r="E1471" s="312">
        <v>9500</v>
      </c>
      <c r="F1471" s="313" t="s">
        <v>2492</v>
      </c>
      <c r="G1471" s="314">
        <v>79.300003</v>
      </c>
    </row>
    <row r="1472" spans="4:7" ht="15">
      <c r="D1472" s="307" t="str">
        <f t="shared" si="22"/>
        <v>9518 - LOKROVEC</v>
      </c>
      <c r="E1472" s="312">
        <v>9518</v>
      </c>
      <c r="F1472" s="313" t="s">
        <v>2493</v>
      </c>
      <c r="G1472" s="314">
        <v>63.700001</v>
      </c>
    </row>
    <row r="1473" spans="4:7" ht="15">
      <c r="D1473" s="307" t="str">
        <f t="shared" si="22"/>
        <v>9563 - ŠENTILJ - GRADIČ</v>
      </c>
      <c r="E1473" s="312">
        <v>9563</v>
      </c>
      <c r="F1473" s="313" t="s">
        <v>2494</v>
      </c>
      <c r="G1473" s="314">
        <v>53.299999</v>
      </c>
    </row>
    <row r="1474" spans="4:7" ht="15">
      <c r="D1474" s="307" t="str">
        <f t="shared" si="22"/>
        <v>9582 - HRAMŠE</v>
      </c>
      <c r="E1474" s="312">
        <v>9582</v>
      </c>
      <c r="F1474" s="313" t="s">
        <v>2495</v>
      </c>
      <c r="G1474" s="314">
        <v>61.099998</v>
      </c>
    </row>
    <row r="1475" spans="4:7" ht="15">
      <c r="D1475" s="307" t="str">
        <f t="shared" si="22"/>
        <v>9622 - DOKLEŽOVJE</v>
      </c>
      <c r="E1475" s="312">
        <v>9622</v>
      </c>
      <c r="F1475" s="313" t="s">
        <v>2496</v>
      </c>
      <c r="G1475" s="314">
        <v>1214.199951</v>
      </c>
    </row>
    <row r="1476" spans="4:7" ht="15">
      <c r="D1476" s="307" t="str">
        <f aca="true" t="shared" si="23" ref="D1476:D1539">E1476&amp;" - "&amp;F1476</f>
        <v>9626 - BRATONCI</v>
      </c>
      <c r="E1476" s="312">
        <v>9626</v>
      </c>
      <c r="F1476" s="313" t="s">
        <v>2497</v>
      </c>
      <c r="G1476" s="314">
        <v>929.5</v>
      </c>
    </row>
    <row r="1477" spans="4:7" ht="15">
      <c r="D1477" s="307" t="str">
        <f t="shared" si="23"/>
        <v>9628 - IŽAKOVCI</v>
      </c>
      <c r="E1477" s="312">
        <v>9628</v>
      </c>
      <c r="F1477" s="313" t="s">
        <v>2498</v>
      </c>
      <c r="G1477" s="314">
        <v>997.099976</v>
      </c>
    </row>
    <row r="1478" spans="4:7" ht="15">
      <c r="D1478" s="307" t="str">
        <f t="shared" si="23"/>
        <v>9631 - LIPOVCI</v>
      </c>
      <c r="E1478" s="312">
        <v>9631</v>
      </c>
      <c r="F1478" s="313" t="s">
        <v>2499</v>
      </c>
      <c r="G1478" s="314">
        <v>1450.800049</v>
      </c>
    </row>
    <row r="1479" spans="4:7" ht="15">
      <c r="D1479" s="307" t="str">
        <f t="shared" si="23"/>
        <v>9632 - MELINCI</v>
      </c>
      <c r="E1479" s="312">
        <v>9632</v>
      </c>
      <c r="F1479" s="313" t="s">
        <v>2500</v>
      </c>
      <c r="G1479" s="314">
        <v>63.700001</v>
      </c>
    </row>
    <row r="1480" spans="4:7" ht="15">
      <c r="D1480" s="307" t="str">
        <f t="shared" si="23"/>
        <v>9633 - BRATONCI</v>
      </c>
      <c r="E1480" s="312">
        <v>9633</v>
      </c>
      <c r="F1480" s="313" t="s">
        <v>2497</v>
      </c>
      <c r="G1480" s="314">
        <v>3196.699951</v>
      </c>
    </row>
    <row r="1481" spans="4:7" ht="15">
      <c r="D1481" s="307" t="str">
        <f t="shared" si="23"/>
        <v>9634 - MELINCI</v>
      </c>
      <c r="E1481" s="312">
        <v>9634</v>
      </c>
      <c r="F1481" s="313" t="s">
        <v>2500</v>
      </c>
      <c r="G1481" s="314">
        <v>1049.099976</v>
      </c>
    </row>
    <row r="1482" spans="4:7" ht="15">
      <c r="D1482" s="307" t="str">
        <f t="shared" si="23"/>
        <v>9635 - GANČANI</v>
      </c>
      <c r="E1482" s="312">
        <v>9635</v>
      </c>
      <c r="F1482" s="313" t="s">
        <v>2501</v>
      </c>
      <c r="G1482" s="314">
        <v>1237.599976</v>
      </c>
    </row>
    <row r="1483" spans="4:7" ht="15">
      <c r="D1483" s="307" t="str">
        <f t="shared" si="23"/>
        <v>9637 - GANČANI</v>
      </c>
      <c r="E1483" s="312">
        <v>9637</v>
      </c>
      <c r="F1483" s="313" t="s">
        <v>2501</v>
      </c>
      <c r="G1483" s="314">
        <v>66.300003</v>
      </c>
    </row>
    <row r="1484" spans="4:7" ht="15">
      <c r="D1484" s="307" t="str">
        <f t="shared" si="23"/>
        <v>9638 - ODRANCI</v>
      </c>
      <c r="E1484" s="312">
        <v>9638</v>
      </c>
      <c r="F1484" s="313" t="s">
        <v>1181</v>
      </c>
      <c r="G1484" s="314">
        <v>2262</v>
      </c>
    </row>
    <row r="1485" spans="4:7" ht="15">
      <c r="D1485" s="307" t="str">
        <f t="shared" si="23"/>
        <v>9639 - LIPA</v>
      </c>
      <c r="E1485" s="312">
        <v>9639</v>
      </c>
      <c r="F1485" s="313" t="s">
        <v>2502</v>
      </c>
      <c r="G1485" s="314">
        <v>817.700012</v>
      </c>
    </row>
    <row r="1486" spans="4:7" ht="15">
      <c r="D1486" s="307" t="str">
        <f t="shared" si="23"/>
        <v>9640 - RENKOVCI</v>
      </c>
      <c r="E1486" s="312">
        <v>9640</v>
      </c>
      <c r="F1486" s="313" t="s">
        <v>2503</v>
      </c>
      <c r="G1486" s="314">
        <v>841.099976</v>
      </c>
    </row>
    <row r="1487" spans="4:7" ht="15">
      <c r="D1487" s="307" t="str">
        <f t="shared" si="23"/>
        <v>9641 - KOBILJE</v>
      </c>
      <c r="E1487" s="312">
        <v>9641</v>
      </c>
      <c r="F1487" s="313" t="s">
        <v>1159</v>
      </c>
      <c r="G1487" s="314">
        <v>812.5</v>
      </c>
    </row>
    <row r="1488" spans="4:7" ht="15">
      <c r="D1488" s="307" t="str">
        <f t="shared" si="23"/>
        <v>9642 - NEDELICA</v>
      </c>
      <c r="E1488" s="312">
        <v>9642</v>
      </c>
      <c r="F1488" s="313" t="s">
        <v>2504</v>
      </c>
      <c r="G1488" s="314">
        <v>520</v>
      </c>
    </row>
    <row r="1489" spans="4:7" ht="15">
      <c r="D1489" s="307" t="str">
        <f t="shared" si="23"/>
        <v>9643 - NEDELICA</v>
      </c>
      <c r="E1489" s="312">
        <v>9643</v>
      </c>
      <c r="F1489" s="313" t="s">
        <v>2504</v>
      </c>
      <c r="G1489" s="314">
        <v>124.800003</v>
      </c>
    </row>
    <row r="1490" spans="4:7" ht="15">
      <c r="D1490" s="307" t="str">
        <f t="shared" si="23"/>
        <v>9644 - GOMILICA</v>
      </c>
      <c r="E1490" s="312">
        <v>9644</v>
      </c>
      <c r="F1490" s="313" t="s">
        <v>2505</v>
      </c>
      <c r="G1490" s="314">
        <v>846.299988</v>
      </c>
    </row>
    <row r="1491" spans="4:7" ht="15">
      <c r="D1491" s="307" t="str">
        <f t="shared" si="23"/>
        <v>9647 - DOBROVNIK</v>
      </c>
      <c r="E1491" s="312">
        <v>9647</v>
      </c>
      <c r="F1491" s="313" t="s">
        <v>704</v>
      </c>
      <c r="G1491" s="314">
        <v>1268.800049</v>
      </c>
    </row>
    <row r="1492" spans="4:7" ht="15">
      <c r="D1492" s="307" t="str">
        <f t="shared" si="23"/>
        <v>9648 - TURNIŠČE</v>
      </c>
      <c r="E1492" s="312">
        <v>9648</v>
      </c>
      <c r="F1492" s="313" t="s">
        <v>667</v>
      </c>
      <c r="G1492" s="314">
        <v>2018.900024</v>
      </c>
    </row>
    <row r="1493" spans="4:7" ht="15">
      <c r="D1493" s="307" t="str">
        <f t="shared" si="23"/>
        <v>9650 - ŽITKOVCI</v>
      </c>
      <c r="E1493" s="312">
        <v>9650</v>
      </c>
      <c r="F1493" s="313" t="s">
        <v>2506</v>
      </c>
      <c r="G1493" s="314">
        <v>161.199997</v>
      </c>
    </row>
    <row r="1494" spans="4:7" ht="15">
      <c r="D1494" s="307" t="str">
        <f t="shared" si="23"/>
        <v>9654 - STREHOVCI</v>
      </c>
      <c r="E1494" s="312">
        <v>9654</v>
      </c>
      <c r="F1494" s="313" t="s">
        <v>2507</v>
      </c>
      <c r="G1494" s="314">
        <v>269.100006</v>
      </c>
    </row>
    <row r="1495" spans="4:7" ht="15">
      <c r="D1495" s="307" t="str">
        <f t="shared" si="23"/>
        <v>9659 - VOJNIK</v>
      </c>
      <c r="E1495" s="312">
        <v>9659</v>
      </c>
      <c r="F1495" s="313" t="s">
        <v>2508</v>
      </c>
      <c r="G1495" s="314">
        <v>182</v>
      </c>
    </row>
    <row r="1496" spans="4:7" ht="15">
      <c r="D1496" s="307" t="str">
        <f t="shared" si="23"/>
        <v>9681 - LEMBERG PRI NOVI CERKVI</v>
      </c>
      <c r="E1496" s="312">
        <v>9681</v>
      </c>
      <c r="F1496" s="313" t="s">
        <v>2509</v>
      </c>
      <c r="G1496" s="314">
        <v>85.800003</v>
      </c>
    </row>
    <row r="1497" spans="4:7" ht="15">
      <c r="D1497" s="307" t="str">
        <f t="shared" si="23"/>
        <v>9736 - IVENCA</v>
      </c>
      <c r="E1497" s="312">
        <v>9736</v>
      </c>
      <c r="F1497" s="313" t="s">
        <v>2510</v>
      </c>
      <c r="G1497" s="314">
        <v>211.899994</v>
      </c>
    </row>
    <row r="1498" spans="4:7" ht="15">
      <c r="D1498" s="307" t="str">
        <f t="shared" si="23"/>
        <v>9800 - VEŠENIK</v>
      </c>
      <c r="E1498" s="312">
        <v>9800</v>
      </c>
      <c r="F1498" s="313" t="s">
        <v>2511</v>
      </c>
      <c r="G1498" s="314">
        <v>9457.5</v>
      </c>
    </row>
    <row r="1499" spans="4:7" ht="15">
      <c r="D1499" s="307" t="str">
        <f t="shared" si="23"/>
        <v>9808 - JANKOVA</v>
      </c>
      <c r="E1499" s="312">
        <v>9808</v>
      </c>
      <c r="F1499" s="313" t="s">
        <v>2512</v>
      </c>
      <c r="G1499" s="314">
        <v>114.400002</v>
      </c>
    </row>
    <row r="1500" spans="4:7" ht="15">
      <c r="D1500" s="307" t="str">
        <f t="shared" si="23"/>
        <v>9876 - ZEČE</v>
      </c>
      <c r="E1500" s="312">
        <v>9876</v>
      </c>
      <c r="F1500" s="313" t="s">
        <v>2513</v>
      </c>
      <c r="G1500" s="314">
        <v>126.099998</v>
      </c>
    </row>
    <row r="1501" spans="4:7" ht="15">
      <c r="D1501" s="307" t="str">
        <f t="shared" si="23"/>
        <v>9884 - ŠTAJERSKA VAS</v>
      </c>
      <c r="E1501" s="312">
        <v>9884</v>
      </c>
      <c r="F1501" s="313" t="s">
        <v>2514</v>
      </c>
      <c r="G1501" s="314">
        <v>104</v>
      </c>
    </row>
    <row r="1502" spans="4:7" ht="15">
      <c r="D1502" s="307" t="str">
        <f t="shared" si="23"/>
        <v>9885 - MLAČE</v>
      </c>
      <c r="E1502" s="312">
        <v>9885</v>
      </c>
      <c r="F1502" s="313" t="s">
        <v>2515</v>
      </c>
      <c r="G1502" s="314">
        <v>260</v>
      </c>
    </row>
    <row r="1503" spans="4:7" ht="15">
      <c r="D1503" s="307" t="str">
        <f t="shared" si="23"/>
        <v>9887 - KONJIŠKA VAS</v>
      </c>
      <c r="E1503" s="312">
        <v>9887</v>
      </c>
      <c r="F1503" s="313" t="s">
        <v>2516</v>
      </c>
      <c r="G1503" s="314">
        <v>204.100006</v>
      </c>
    </row>
    <row r="1504" spans="4:7" ht="15">
      <c r="D1504" s="307" t="str">
        <f t="shared" si="23"/>
        <v>9913 - LOČE</v>
      </c>
      <c r="E1504" s="312">
        <v>9913</v>
      </c>
      <c r="F1504" s="313" t="s">
        <v>2517</v>
      </c>
      <c r="G1504" s="314">
        <v>872.299988</v>
      </c>
    </row>
    <row r="1505" spans="4:7" ht="15">
      <c r="D1505" s="307" t="str">
        <f t="shared" si="23"/>
        <v>9928 - ŽIČE</v>
      </c>
      <c r="E1505" s="312">
        <v>9928</v>
      </c>
      <c r="F1505" s="313" t="s">
        <v>1866</v>
      </c>
      <c r="G1505" s="314">
        <v>559</v>
      </c>
    </row>
    <row r="1506" spans="4:7" ht="15">
      <c r="D1506" s="307" t="str">
        <f t="shared" si="23"/>
        <v>9933 - TEPANJSKI VRH</v>
      </c>
      <c r="E1506" s="312">
        <v>9933</v>
      </c>
      <c r="F1506" s="313" t="s">
        <v>2518</v>
      </c>
      <c r="G1506" s="314">
        <v>261.299988</v>
      </c>
    </row>
    <row r="1507" spans="4:7" ht="15">
      <c r="D1507" s="307" t="str">
        <f t="shared" si="23"/>
        <v>9940 - BREG PRI KONJICAH</v>
      </c>
      <c r="E1507" s="312">
        <v>9940</v>
      </c>
      <c r="F1507" s="313" t="s">
        <v>2519</v>
      </c>
      <c r="G1507" s="314">
        <v>102.699997</v>
      </c>
    </row>
    <row r="1508" spans="4:7" ht="15">
      <c r="D1508" s="307" t="str">
        <f t="shared" si="23"/>
        <v>9951 - DRAŽA VAS</v>
      </c>
      <c r="E1508" s="312">
        <v>9951</v>
      </c>
      <c r="F1508" s="313" t="s">
        <v>2520</v>
      </c>
      <c r="G1508" s="314">
        <v>767</v>
      </c>
    </row>
    <row r="1509" spans="4:7" ht="15">
      <c r="D1509" s="307" t="str">
        <f t="shared" si="23"/>
        <v>9952 - NOVO TEPANJE</v>
      </c>
      <c r="E1509" s="312">
        <v>9952</v>
      </c>
      <c r="F1509" s="313" t="s">
        <v>2521</v>
      </c>
      <c r="G1509" s="314">
        <v>71.5</v>
      </c>
    </row>
    <row r="1510" spans="4:7" ht="15">
      <c r="D1510" s="307" t="str">
        <f t="shared" si="23"/>
        <v>9954 - TEPANJE</v>
      </c>
      <c r="E1510" s="312">
        <v>9954</v>
      </c>
      <c r="F1510" s="313" t="s">
        <v>2522</v>
      </c>
      <c r="G1510" s="314">
        <v>613.599976</v>
      </c>
    </row>
    <row r="1511" spans="4:7" ht="15">
      <c r="D1511" s="307" t="str">
        <f t="shared" si="23"/>
        <v>9965 - ZBELOVO</v>
      </c>
      <c r="E1511" s="312">
        <v>9965</v>
      </c>
      <c r="F1511" s="313" t="s">
        <v>2523</v>
      </c>
      <c r="G1511" s="314">
        <v>349.700012</v>
      </c>
    </row>
    <row r="1512" spans="4:7" ht="15">
      <c r="D1512" s="307" t="str">
        <f t="shared" si="23"/>
        <v>10259 - VITANJE</v>
      </c>
      <c r="E1512" s="312">
        <v>10259</v>
      </c>
      <c r="F1512" s="313" t="s">
        <v>1021</v>
      </c>
      <c r="G1512" s="314">
        <v>1107.599976</v>
      </c>
    </row>
    <row r="1513" spans="4:7" ht="15">
      <c r="D1513" s="307" t="str">
        <f t="shared" si="23"/>
        <v>10308 - STRANICE</v>
      </c>
      <c r="E1513" s="312">
        <v>10308</v>
      </c>
      <c r="F1513" s="313" t="s">
        <v>2524</v>
      </c>
      <c r="G1513" s="314">
        <v>846.299988</v>
      </c>
    </row>
    <row r="1514" spans="4:7" ht="15">
      <c r="D1514" s="307" t="str">
        <f t="shared" si="23"/>
        <v>10333 - ZLAKOVA</v>
      </c>
      <c r="E1514" s="312">
        <v>10333</v>
      </c>
      <c r="F1514" s="313" t="s">
        <v>2525</v>
      </c>
      <c r="G1514" s="314">
        <v>85.800003</v>
      </c>
    </row>
    <row r="1515" spans="4:7" ht="15">
      <c r="D1515" s="307" t="str">
        <f t="shared" si="23"/>
        <v>10341 - DOBROVLJE</v>
      </c>
      <c r="E1515" s="312">
        <v>10341</v>
      </c>
      <c r="F1515" s="313" t="s">
        <v>2526</v>
      </c>
      <c r="G1515" s="314">
        <v>885.299988</v>
      </c>
    </row>
    <row r="1516" spans="4:7" ht="15">
      <c r="D1516" s="307" t="str">
        <f t="shared" si="23"/>
        <v>10345 - ZREČE</v>
      </c>
      <c r="E1516" s="312">
        <v>10345</v>
      </c>
      <c r="F1516" s="313" t="s">
        <v>724</v>
      </c>
      <c r="G1516" s="314">
        <v>3623.100098</v>
      </c>
    </row>
    <row r="1517" spans="4:7" ht="15">
      <c r="D1517" s="307" t="str">
        <f t="shared" si="23"/>
        <v>10348 - LOŠKA GORA PRI ZREČAH</v>
      </c>
      <c r="E1517" s="312">
        <v>10348</v>
      </c>
      <c r="F1517" s="313" t="s">
        <v>2527</v>
      </c>
      <c r="G1517" s="314">
        <v>88.400002</v>
      </c>
    </row>
    <row r="1518" spans="4:7" ht="15">
      <c r="D1518" s="307" t="str">
        <f t="shared" si="23"/>
        <v>10389 - ČREŠNOVA</v>
      </c>
      <c r="E1518" s="312">
        <v>10389</v>
      </c>
      <c r="F1518" s="313" t="s">
        <v>2528</v>
      </c>
      <c r="G1518" s="314">
        <v>68.900002</v>
      </c>
    </row>
    <row r="1519" spans="4:7" ht="15">
      <c r="D1519" s="307" t="str">
        <f t="shared" si="23"/>
        <v>10391 - GORENJE PRI ZREČAH</v>
      </c>
      <c r="E1519" s="312">
        <v>10391</v>
      </c>
      <c r="F1519" s="313" t="s">
        <v>2529</v>
      </c>
      <c r="G1519" s="314">
        <v>84.5</v>
      </c>
    </row>
    <row r="1520" spans="4:7" ht="15">
      <c r="D1520" s="307" t="str">
        <f t="shared" si="23"/>
        <v>10408 - POBREŽ</v>
      </c>
      <c r="E1520" s="312">
        <v>10408</v>
      </c>
      <c r="F1520" s="313" t="s">
        <v>2530</v>
      </c>
      <c r="G1520" s="314">
        <v>139.100006</v>
      </c>
    </row>
    <row r="1521" spans="4:7" ht="15">
      <c r="D1521" s="307" t="str">
        <f t="shared" si="23"/>
        <v>10412 - MARKEČICA</v>
      </c>
      <c r="E1521" s="312">
        <v>10412</v>
      </c>
      <c r="F1521" s="313" t="s">
        <v>2531</v>
      </c>
      <c r="G1521" s="314">
        <v>106.599998</v>
      </c>
    </row>
    <row r="1522" spans="4:7" ht="15">
      <c r="D1522" s="307" t="str">
        <f t="shared" si="23"/>
        <v>10427 - UGOVEC</v>
      </c>
      <c r="E1522" s="312">
        <v>10427</v>
      </c>
      <c r="F1522" s="313" t="s">
        <v>2532</v>
      </c>
      <c r="G1522" s="314">
        <v>94.900002</v>
      </c>
    </row>
    <row r="1523" spans="4:7" ht="15">
      <c r="D1523" s="307" t="str">
        <f t="shared" si="23"/>
        <v>10488 - GORNJI DOLIČ</v>
      </c>
      <c r="E1523" s="312">
        <v>10488</v>
      </c>
      <c r="F1523" s="313" t="s">
        <v>2533</v>
      </c>
      <c r="G1523" s="314">
        <v>159.899994</v>
      </c>
    </row>
    <row r="1524" spans="4:7" ht="15">
      <c r="D1524" s="307" t="str">
        <f t="shared" si="23"/>
        <v>10492 - GORNJI DOLIČ</v>
      </c>
      <c r="E1524" s="312">
        <v>10492</v>
      </c>
      <c r="F1524" s="313" t="s">
        <v>2533</v>
      </c>
      <c r="G1524" s="314">
        <v>94.900002</v>
      </c>
    </row>
    <row r="1525" spans="4:7" ht="15">
      <c r="D1525" s="307" t="str">
        <f t="shared" si="23"/>
        <v>10503 - ŠMARTNO PRI SLOVENJ GRADCU</v>
      </c>
      <c r="E1525" s="312">
        <v>10503</v>
      </c>
      <c r="F1525" s="313" t="s">
        <v>2534</v>
      </c>
      <c r="G1525" s="314">
        <v>146.899994</v>
      </c>
    </row>
    <row r="1526" spans="4:7" ht="15">
      <c r="D1526" s="307" t="str">
        <f t="shared" si="23"/>
        <v>10504 - PODGORJE</v>
      </c>
      <c r="E1526" s="312">
        <v>10504</v>
      </c>
      <c r="F1526" s="313" t="s">
        <v>2535</v>
      </c>
      <c r="G1526" s="314">
        <v>431.600006</v>
      </c>
    </row>
    <row r="1527" spans="4:7" ht="15">
      <c r="D1527" s="307" t="str">
        <f t="shared" si="23"/>
        <v>10529 - PODGORJE</v>
      </c>
      <c r="E1527" s="312">
        <v>10529</v>
      </c>
      <c r="F1527" s="313" t="s">
        <v>2535</v>
      </c>
      <c r="G1527" s="314">
        <v>91</v>
      </c>
    </row>
    <row r="1528" spans="4:7" ht="15">
      <c r="D1528" s="307" t="str">
        <f t="shared" si="23"/>
        <v>10532 - PODGORJE</v>
      </c>
      <c r="E1528" s="312">
        <v>10532</v>
      </c>
      <c r="F1528" s="313" t="s">
        <v>2535</v>
      </c>
      <c r="G1528" s="314">
        <v>117</v>
      </c>
    </row>
    <row r="1529" spans="4:7" ht="15">
      <c r="D1529" s="307" t="str">
        <f t="shared" si="23"/>
        <v>10533 - PODGORJE</v>
      </c>
      <c r="E1529" s="312">
        <v>10533</v>
      </c>
      <c r="F1529" s="313" t="s">
        <v>2535</v>
      </c>
      <c r="G1529" s="314">
        <v>100.099998</v>
      </c>
    </row>
    <row r="1530" spans="4:7" ht="15">
      <c r="D1530" s="307" t="str">
        <f t="shared" si="23"/>
        <v>10552 - TROBLJE</v>
      </c>
      <c r="E1530" s="312">
        <v>10552</v>
      </c>
      <c r="F1530" s="313" t="s">
        <v>2536</v>
      </c>
      <c r="G1530" s="314">
        <v>1289.599976</v>
      </c>
    </row>
    <row r="1531" spans="4:7" ht="15">
      <c r="D1531" s="307" t="str">
        <f t="shared" si="23"/>
        <v>10572 - SLOVENJ GRADEC</v>
      </c>
      <c r="E1531" s="312">
        <v>10572</v>
      </c>
      <c r="F1531" s="313" t="s">
        <v>694</v>
      </c>
      <c r="G1531" s="314">
        <v>10177.700195</v>
      </c>
    </row>
    <row r="1532" spans="4:7" ht="15">
      <c r="D1532" s="307" t="str">
        <f t="shared" si="23"/>
        <v>10586 - VRHE</v>
      </c>
      <c r="E1532" s="312">
        <v>10586</v>
      </c>
      <c r="F1532" s="313" t="s">
        <v>2222</v>
      </c>
      <c r="G1532" s="314">
        <v>123.5</v>
      </c>
    </row>
    <row r="1533" spans="4:7" ht="15">
      <c r="D1533" s="307" t="str">
        <f t="shared" si="23"/>
        <v>10608 - ŠMARTNO PRI SLOVENJ GRADCU</v>
      </c>
      <c r="E1533" s="312">
        <v>10608</v>
      </c>
      <c r="F1533" s="313" t="s">
        <v>2534</v>
      </c>
      <c r="G1533" s="314">
        <v>1257.099976</v>
      </c>
    </row>
    <row r="1534" spans="4:7" ht="15">
      <c r="D1534" s="307" t="str">
        <f t="shared" si="23"/>
        <v>10611 - ŠENTILJ POD TURJAKOM</v>
      </c>
      <c r="E1534" s="312">
        <v>10611</v>
      </c>
      <c r="F1534" s="313" t="s">
        <v>2537</v>
      </c>
      <c r="G1534" s="314">
        <v>702</v>
      </c>
    </row>
    <row r="1535" spans="4:7" ht="15">
      <c r="D1535" s="307" t="str">
        <f t="shared" si="23"/>
        <v>10632 - ŠENTILJ POD TURJAKOM</v>
      </c>
      <c r="E1535" s="312">
        <v>10632</v>
      </c>
      <c r="F1535" s="313" t="s">
        <v>2537</v>
      </c>
      <c r="G1535" s="314">
        <v>196.300003</v>
      </c>
    </row>
    <row r="1536" spans="4:7" ht="15">
      <c r="D1536" s="307" t="str">
        <f t="shared" si="23"/>
        <v>10639 - DOVŽE</v>
      </c>
      <c r="E1536" s="312">
        <v>10639</v>
      </c>
      <c r="F1536" s="313" t="s">
        <v>2538</v>
      </c>
      <c r="G1536" s="314">
        <v>85.800003</v>
      </c>
    </row>
    <row r="1537" spans="4:7" ht="15">
      <c r="D1537" s="307" t="str">
        <f t="shared" si="23"/>
        <v>10648 - MISLINJSKA DOBRAVA</v>
      </c>
      <c r="E1537" s="312">
        <v>10648</v>
      </c>
      <c r="F1537" s="313" t="s">
        <v>2539</v>
      </c>
      <c r="G1537" s="314">
        <v>57.200001</v>
      </c>
    </row>
    <row r="1538" spans="4:7" ht="15">
      <c r="D1538" s="307" t="str">
        <f t="shared" si="23"/>
        <v>10654 - TURIŠKA VAS</v>
      </c>
      <c r="E1538" s="312">
        <v>10654</v>
      </c>
      <c r="F1538" s="313" t="s">
        <v>2540</v>
      </c>
      <c r="G1538" s="314">
        <v>568.099976</v>
      </c>
    </row>
    <row r="1539" spans="4:7" ht="15">
      <c r="D1539" s="307" t="str">
        <f t="shared" si="23"/>
        <v>10657 - TOMAŠKA VAS</v>
      </c>
      <c r="E1539" s="312">
        <v>10657</v>
      </c>
      <c r="F1539" s="313" t="s">
        <v>2541</v>
      </c>
      <c r="G1539" s="314">
        <v>370.5</v>
      </c>
    </row>
    <row r="1540" spans="4:7" ht="15">
      <c r="D1540" s="307" t="str">
        <f aca="true" t="shared" si="24" ref="D1540:D1603">E1540&amp;" - "&amp;F1540</f>
        <v>10661 - ŠMARTNO PRI SLOVENJ GRADCU</v>
      </c>
      <c r="E1540" s="312">
        <v>10661</v>
      </c>
      <c r="F1540" s="313" t="s">
        <v>2534</v>
      </c>
      <c r="G1540" s="314">
        <v>351</v>
      </c>
    </row>
    <row r="1541" spans="4:7" ht="15">
      <c r="D1541" s="307" t="str">
        <f t="shared" si="24"/>
        <v>10663 - ŠMARTNO PRI SLOVENJ GRADCU</v>
      </c>
      <c r="E1541" s="312">
        <v>10663</v>
      </c>
      <c r="F1541" s="313" t="s">
        <v>2534</v>
      </c>
      <c r="G1541" s="314">
        <v>191.100006</v>
      </c>
    </row>
    <row r="1542" spans="4:7" ht="15">
      <c r="D1542" s="307" t="str">
        <f t="shared" si="24"/>
        <v>10672 - MALA MISLINJA</v>
      </c>
      <c r="E1542" s="312">
        <v>10672</v>
      </c>
      <c r="F1542" s="313" t="s">
        <v>2542</v>
      </c>
      <c r="G1542" s="314">
        <v>92.300003</v>
      </c>
    </row>
    <row r="1543" spans="4:7" ht="15">
      <c r="D1543" s="307" t="str">
        <f t="shared" si="24"/>
        <v>10704 - TOLSTI VRH PRI MISLINJI</v>
      </c>
      <c r="E1543" s="312">
        <v>10704</v>
      </c>
      <c r="F1543" s="313" t="s">
        <v>2543</v>
      </c>
      <c r="G1543" s="314">
        <v>1836.900024</v>
      </c>
    </row>
    <row r="1544" spans="4:7" ht="15">
      <c r="D1544" s="307" t="str">
        <f t="shared" si="24"/>
        <v>10733 - LEGEN</v>
      </c>
      <c r="E1544" s="312">
        <v>10733</v>
      </c>
      <c r="F1544" s="313" t="s">
        <v>2544</v>
      </c>
      <c r="G1544" s="314">
        <v>102.699997</v>
      </c>
    </row>
    <row r="1545" spans="4:7" ht="15">
      <c r="D1545" s="307" t="str">
        <f t="shared" si="24"/>
        <v>10752 - SLOVENJ GRADEC</v>
      </c>
      <c r="E1545" s="312">
        <v>10752</v>
      </c>
      <c r="F1545" s="313" t="s">
        <v>694</v>
      </c>
      <c r="G1545" s="314">
        <v>343.200012</v>
      </c>
    </row>
    <row r="1546" spans="4:7" ht="15">
      <c r="D1546" s="307" t="str">
        <f t="shared" si="24"/>
        <v>10770 - LIBELIŠKA GORA</v>
      </c>
      <c r="E1546" s="312">
        <v>10770</v>
      </c>
      <c r="F1546" s="313" t="s">
        <v>2545</v>
      </c>
      <c r="G1546" s="314">
        <v>260</v>
      </c>
    </row>
    <row r="1547" spans="4:7" ht="15">
      <c r="D1547" s="307" t="str">
        <f t="shared" si="24"/>
        <v>10775 - GORČE</v>
      </c>
      <c r="E1547" s="312">
        <v>10775</v>
      </c>
      <c r="F1547" s="313" t="s">
        <v>2546</v>
      </c>
      <c r="G1547" s="314">
        <v>118.300003</v>
      </c>
    </row>
    <row r="1548" spans="4:7" ht="15">
      <c r="D1548" s="307" t="str">
        <f t="shared" si="24"/>
        <v>10789 - ŠENTJANŽ PRI DRAVOGRADU</v>
      </c>
      <c r="E1548" s="312">
        <v>10789</v>
      </c>
      <c r="F1548" s="313" t="s">
        <v>2547</v>
      </c>
      <c r="G1548" s="314">
        <v>553.799988</v>
      </c>
    </row>
    <row r="1549" spans="4:7" ht="15">
      <c r="D1549" s="307" t="str">
        <f t="shared" si="24"/>
        <v>10804 - BUKOVSKA VAS</v>
      </c>
      <c r="E1549" s="312">
        <v>10804</v>
      </c>
      <c r="F1549" s="313" t="s">
        <v>2548</v>
      </c>
      <c r="G1549" s="314">
        <v>154.699997</v>
      </c>
    </row>
    <row r="1550" spans="4:7" ht="15">
      <c r="D1550" s="307" t="str">
        <f t="shared" si="24"/>
        <v>10805 - GMAJNA</v>
      </c>
      <c r="E1550" s="312">
        <v>10805</v>
      </c>
      <c r="F1550" s="313" t="s">
        <v>2549</v>
      </c>
      <c r="G1550" s="314">
        <v>79.300003</v>
      </c>
    </row>
    <row r="1551" spans="4:7" ht="15">
      <c r="D1551" s="307" t="str">
        <f t="shared" si="24"/>
        <v>10808 - PAMEČE</v>
      </c>
      <c r="E1551" s="312">
        <v>10808</v>
      </c>
      <c r="F1551" s="313" t="s">
        <v>2550</v>
      </c>
      <c r="G1551" s="314">
        <v>322.399994</v>
      </c>
    </row>
    <row r="1552" spans="4:7" ht="15">
      <c r="D1552" s="307" t="str">
        <f t="shared" si="24"/>
        <v>10810 - ŠENTJANŽ PRI DRAVOGRADU</v>
      </c>
      <c r="E1552" s="312">
        <v>10810</v>
      </c>
      <c r="F1552" s="313" t="s">
        <v>2547</v>
      </c>
      <c r="G1552" s="314">
        <v>91</v>
      </c>
    </row>
    <row r="1553" spans="4:7" ht="15">
      <c r="D1553" s="307" t="str">
        <f t="shared" si="24"/>
        <v>10838 - RIBNICA NA POHORJU</v>
      </c>
      <c r="E1553" s="312">
        <v>10838</v>
      </c>
      <c r="F1553" s="313" t="s">
        <v>2551</v>
      </c>
      <c r="G1553" s="314">
        <v>438.100006</v>
      </c>
    </row>
    <row r="1554" spans="4:7" ht="15">
      <c r="D1554" s="307" t="str">
        <f t="shared" si="24"/>
        <v>10850 - ZGORNJI LEHEN NA POHORJU</v>
      </c>
      <c r="E1554" s="312">
        <v>10850</v>
      </c>
      <c r="F1554" s="313" t="s">
        <v>2552</v>
      </c>
      <c r="G1554" s="314">
        <v>469.299988</v>
      </c>
    </row>
    <row r="1555" spans="4:7" ht="15">
      <c r="D1555" s="307" t="str">
        <f t="shared" si="24"/>
        <v>10860 - ČRNEČE</v>
      </c>
      <c r="E1555" s="312">
        <v>10860</v>
      </c>
      <c r="F1555" s="313" t="s">
        <v>2553</v>
      </c>
      <c r="G1555" s="314">
        <v>84.5</v>
      </c>
    </row>
    <row r="1556" spans="4:7" ht="15">
      <c r="D1556" s="307" t="str">
        <f t="shared" si="24"/>
        <v>10863 - GORIŠKI VRH</v>
      </c>
      <c r="E1556" s="312">
        <v>10863</v>
      </c>
      <c r="F1556" s="313" t="s">
        <v>2554</v>
      </c>
      <c r="G1556" s="314">
        <v>87.099998</v>
      </c>
    </row>
    <row r="1557" spans="4:7" ht="15">
      <c r="D1557" s="307" t="str">
        <f t="shared" si="24"/>
        <v>10867 - OTIŠKI VRH</v>
      </c>
      <c r="E1557" s="312">
        <v>10867</v>
      </c>
      <c r="F1557" s="313" t="s">
        <v>2555</v>
      </c>
      <c r="G1557" s="314">
        <v>374.399994</v>
      </c>
    </row>
    <row r="1558" spans="4:7" ht="15">
      <c r="D1558" s="307" t="str">
        <f t="shared" si="24"/>
        <v>10872 - VIČ</v>
      </c>
      <c r="E1558" s="312">
        <v>10872</v>
      </c>
      <c r="F1558" s="313" t="s">
        <v>2556</v>
      </c>
      <c r="G1558" s="314">
        <v>4486.299805</v>
      </c>
    </row>
    <row r="1559" spans="4:7" ht="15">
      <c r="D1559" s="307" t="str">
        <f t="shared" si="24"/>
        <v>10875 - KOROŠKI SELOVEC</v>
      </c>
      <c r="E1559" s="312">
        <v>10875</v>
      </c>
      <c r="F1559" s="313" t="s">
        <v>2557</v>
      </c>
      <c r="G1559" s="314">
        <v>114.400002</v>
      </c>
    </row>
    <row r="1560" spans="4:7" ht="15">
      <c r="D1560" s="307" t="str">
        <f t="shared" si="24"/>
        <v>10876 - ČRNEČE</v>
      </c>
      <c r="E1560" s="312">
        <v>10876</v>
      </c>
      <c r="F1560" s="313" t="s">
        <v>2553</v>
      </c>
      <c r="G1560" s="314">
        <v>481</v>
      </c>
    </row>
    <row r="1561" spans="4:7" ht="15">
      <c r="D1561" s="307" t="str">
        <f t="shared" si="24"/>
        <v>10904 - VIČ</v>
      </c>
      <c r="E1561" s="312">
        <v>10904</v>
      </c>
      <c r="F1561" s="313" t="s">
        <v>2556</v>
      </c>
      <c r="G1561" s="314">
        <v>183.300003</v>
      </c>
    </row>
    <row r="1562" spans="4:7" ht="15">
      <c r="D1562" s="307" t="str">
        <f t="shared" si="24"/>
        <v>10916 - SV. DUH</v>
      </c>
      <c r="E1562" s="312">
        <v>10916</v>
      </c>
      <c r="F1562" s="313" t="s">
        <v>2558</v>
      </c>
      <c r="G1562" s="314">
        <v>52</v>
      </c>
    </row>
    <row r="1563" spans="4:7" ht="15">
      <c r="D1563" s="307" t="str">
        <f t="shared" si="24"/>
        <v>10932 - DRAVČE</v>
      </c>
      <c r="E1563" s="312">
        <v>10932</v>
      </c>
      <c r="F1563" s="313" t="s">
        <v>2559</v>
      </c>
      <c r="G1563" s="314">
        <v>74.099998</v>
      </c>
    </row>
    <row r="1564" spans="4:7" ht="15">
      <c r="D1564" s="307" t="str">
        <f t="shared" si="24"/>
        <v>10956 - GORTINA</v>
      </c>
      <c r="E1564" s="312">
        <v>10956</v>
      </c>
      <c r="F1564" s="313" t="s">
        <v>2560</v>
      </c>
      <c r="G1564" s="314">
        <v>533</v>
      </c>
    </row>
    <row r="1565" spans="4:7" ht="15">
      <c r="D1565" s="307" t="str">
        <f t="shared" si="24"/>
        <v>10970 - VUZENICA</v>
      </c>
      <c r="E1565" s="312">
        <v>10970</v>
      </c>
      <c r="F1565" s="313" t="s">
        <v>2561</v>
      </c>
      <c r="G1565" s="314">
        <v>206.699997</v>
      </c>
    </row>
    <row r="1566" spans="4:7" ht="15">
      <c r="D1566" s="307" t="str">
        <f t="shared" si="24"/>
        <v>10979 - VUHRED</v>
      </c>
      <c r="E1566" s="312">
        <v>10979</v>
      </c>
      <c r="F1566" s="313" t="s">
        <v>2562</v>
      </c>
      <c r="G1566" s="314">
        <v>1003.599976</v>
      </c>
    </row>
    <row r="1567" spans="4:7" ht="15">
      <c r="D1567" s="307" t="str">
        <f t="shared" si="24"/>
        <v>10986 - SPODNJA VIŽINGA</v>
      </c>
      <c r="E1567" s="312">
        <v>10986</v>
      </c>
      <c r="F1567" s="313" t="s">
        <v>2563</v>
      </c>
      <c r="G1567" s="314">
        <v>292.5</v>
      </c>
    </row>
    <row r="1568" spans="4:7" ht="15">
      <c r="D1568" s="307" t="str">
        <f t="shared" si="24"/>
        <v>10988 - DOBRAVA</v>
      </c>
      <c r="E1568" s="312">
        <v>10988</v>
      </c>
      <c r="F1568" s="313" t="s">
        <v>1639</v>
      </c>
      <c r="G1568" s="314">
        <v>215.800003</v>
      </c>
    </row>
    <row r="1569" spans="4:7" ht="15">
      <c r="D1569" s="307" t="str">
        <f t="shared" si="24"/>
        <v>10991 - ZGORNJA VIŽINGA</v>
      </c>
      <c r="E1569" s="312">
        <v>10991</v>
      </c>
      <c r="F1569" s="313" t="s">
        <v>2564</v>
      </c>
      <c r="G1569" s="314">
        <v>3970.199951</v>
      </c>
    </row>
    <row r="1570" spans="4:7" ht="15">
      <c r="D1570" s="307" t="str">
        <f t="shared" si="24"/>
        <v>11009 - VAS</v>
      </c>
      <c r="E1570" s="312">
        <v>11009</v>
      </c>
      <c r="F1570" s="313" t="s">
        <v>2108</v>
      </c>
      <c r="G1570" s="314">
        <v>54.599998</v>
      </c>
    </row>
    <row r="1571" spans="4:7" ht="15">
      <c r="D1571" s="307" t="str">
        <f t="shared" si="24"/>
        <v>11010 - ZGORNJI KOZJI VRH</v>
      </c>
      <c r="E1571" s="312">
        <v>11010</v>
      </c>
      <c r="F1571" s="313" t="s">
        <v>2565</v>
      </c>
      <c r="G1571" s="314">
        <v>419.899994</v>
      </c>
    </row>
    <row r="1572" spans="4:7" ht="15">
      <c r="D1572" s="307" t="str">
        <f t="shared" si="24"/>
        <v>11066 - BOŠTANJ</v>
      </c>
      <c r="E1572" s="312">
        <v>11066</v>
      </c>
      <c r="F1572" s="313" t="s">
        <v>2566</v>
      </c>
      <c r="G1572" s="314">
        <v>1144</v>
      </c>
    </row>
    <row r="1573" spans="4:7" ht="15">
      <c r="D1573" s="307" t="str">
        <f t="shared" si="24"/>
        <v>11071 - DOLENJE MOKRO POLJE</v>
      </c>
      <c r="E1573" s="312">
        <v>11071</v>
      </c>
      <c r="F1573" s="313" t="s">
        <v>2567</v>
      </c>
      <c r="G1573" s="314">
        <v>198.899994</v>
      </c>
    </row>
    <row r="1574" spans="4:7" ht="15">
      <c r="D1574" s="307" t="str">
        <f t="shared" si="24"/>
        <v>11086 - GORIŠKA VAS PRI ŠKOCJANU</v>
      </c>
      <c r="E1574" s="312">
        <v>11086</v>
      </c>
      <c r="F1574" s="313" t="s">
        <v>2568</v>
      </c>
      <c r="G1574" s="314">
        <v>61.099998</v>
      </c>
    </row>
    <row r="1575" spans="4:7" ht="15">
      <c r="D1575" s="307" t="str">
        <f t="shared" si="24"/>
        <v>11103 - POLJE PRI TRŽIŠČU</v>
      </c>
      <c r="E1575" s="312">
        <v>11103</v>
      </c>
      <c r="F1575" s="313" t="s">
        <v>2569</v>
      </c>
      <c r="G1575" s="314">
        <v>92.300003</v>
      </c>
    </row>
    <row r="1576" spans="4:7" ht="15">
      <c r="D1576" s="307" t="str">
        <f t="shared" si="24"/>
        <v>11106 - GABRIJELE</v>
      </c>
      <c r="E1576" s="312">
        <v>11106</v>
      </c>
      <c r="F1576" s="313" t="s">
        <v>2570</v>
      </c>
      <c r="G1576" s="314">
        <v>171.600006</v>
      </c>
    </row>
    <row r="1577" spans="4:7" ht="15">
      <c r="D1577" s="307" t="str">
        <f t="shared" si="24"/>
        <v>11109 - SPODNJE MLADETIČE</v>
      </c>
      <c r="E1577" s="312">
        <v>11109</v>
      </c>
      <c r="F1577" s="313" t="s">
        <v>2571</v>
      </c>
      <c r="G1577" s="314">
        <v>63.700001</v>
      </c>
    </row>
    <row r="1578" spans="4:7" ht="15">
      <c r="D1578" s="307" t="str">
        <f t="shared" si="24"/>
        <v>11110 - PIJAVICE</v>
      </c>
      <c r="E1578" s="312">
        <v>11110</v>
      </c>
      <c r="F1578" s="313" t="s">
        <v>2572</v>
      </c>
      <c r="G1578" s="314">
        <v>87.099998</v>
      </c>
    </row>
    <row r="1579" spans="4:7" ht="15">
      <c r="D1579" s="307" t="str">
        <f t="shared" si="24"/>
        <v>11111 - ZGORNJE MLADETIČE</v>
      </c>
      <c r="E1579" s="312">
        <v>11111</v>
      </c>
      <c r="F1579" s="313" t="s">
        <v>2573</v>
      </c>
      <c r="G1579" s="314">
        <v>78</v>
      </c>
    </row>
    <row r="1580" spans="4:7" ht="15">
      <c r="D1580" s="307" t="str">
        <f t="shared" si="24"/>
        <v>11126 - ŠENTJANŽ</v>
      </c>
      <c r="E1580" s="312">
        <v>11126</v>
      </c>
      <c r="F1580" s="313" t="s">
        <v>2574</v>
      </c>
      <c r="G1580" s="314">
        <v>397.799988</v>
      </c>
    </row>
    <row r="1581" spans="4:7" ht="15">
      <c r="D1581" s="307" t="str">
        <f t="shared" si="24"/>
        <v>11141 - KRMELJ</v>
      </c>
      <c r="E1581" s="312">
        <v>11141</v>
      </c>
      <c r="F1581" s="313" t="s">
        <v>2575</v>
      </c>
      <c r="G1581" s="314">
        <v>906.099976</v>
      </c>
    </row>
    <row r="1582" spans="4:7" ht="15">
      <c r="D1582" s="307" t="str">
        <f t="shared" si="24"/>
        <v>11158 - TRŽIŠČE</v>
      </c>
      <c r="E1582" s="312">
        <v>11158</v>
      </c>
      <c r="F1582" s="313" t="s">
        <v>2576</v>
      </c>
      <c r="G1582" s="314">
        <v>223.600006</v>
      </c>
    </row>
    <row r="1583" spans="4:7" ht="15">
      <c r="D1583" s="307" t="str">
        <f t="shared" si="24"/>
        <v>11220 - GORENJI MAHAROVEC</v>
      </c>
      <c r="E1583" s="312">
        <v>11220</v>
      </c>
      <c r="F1583" s="313" t="s">
        <v>2577</v>
      </c>
      <c r="G1583" s="314">
        <v>83.199997</v>
      </c>
    </row>
    <row r="1584" spans="4:7" ht="15">
      <c r="D1584" s="307" t="str">
        <f t="shared" si="24"/>
        <v>11221 - LOKA</v>
      </c>
      <c r="E1584" s="312">
        <v>11221</v>
      </c>
      <c r="F1584" s="313" t="s">
        <v>2578</v>
      </c>
      <c r="G1584" s="314">
        <v>146.899994</v>
      </c>
    </row>
    <row r="1585" spans="4:7" ht="15">
      <c r="D1585" s="307" t="str">
        <f t="shared" si="24"/>
        <v>11222 - OREHOVICA</v>
      </c>
      <c r="E1585" s="312">
        <v>11222</v>
      </c>
      <c r="F1585" s="313" t="s">
        <v>1483</v>
      </c>
      <c r="G1585" s="314">
        <v>115.699997</v>
      </c>
    </row>
    <row r="1586" spans="4:7" ht="15">
      <c r="D1586" s="307" t="str">
        <f t="shared" si="24"/>
        <v>11226 - GORENJE GRADIŠČE PRI ŠENTJ.</v>
      </c>
      <c r="E1586" s="312">
        <v>11226</v>
      </c>
      <c r="F1586" s="313" t="s">
        <v>2579</v>
      </c>
      <c r="G1586" s="314">
        <v>114.400002</v>
      </c>
    </row>
    <row r="1587" spans="4:7" ht="15">
      <c r="D1587" s="307" t="str">
        <f t="shared" si="24"/>
        <v>11227 - DOLENJE GRADIŠČE PRI ŠENTJ.</v>
      </c>
      <c r="E1587" s="312">
        <v>11227</v>
      </c>
      <c r="F1587" s="313" t="s">
        <v>2580</v>
      </c>
      <c r="G1587" s="314">
        <v>109.199997</v>
      </c>
    </row>
    <row r="1588" spans="4:7" ht="15">
      <c r="D1588" s="307" t="str">
        <f t="shared" si="24"/>
        <v>11228 - PRISTAVA PRI ŠENTJERNEJU</v>
      </c>
      <c r="E1588" s="312">
        <v>11228</v>
      </c>
      <c r="F1588" s="313" t="s">
        <v>2581</v>
      </c>
      <c r="G1588" s="314">
        <v>84.5</v>
      </c>
    </row>
    <row r="1589" spans="4:7" ht="15">
      <c r="D1589" s="307" t="str">
        <f t="shared" si="24"/>
        <v>11232 - DOLENJI MAHAROVEC</v>
      </c>
      <c r="E1589" s="312">
        <v>11232</v>
      </c>
      <c r="F1589" s="313" t="s">
        <v>2582</v>
      </c>
      <c r="G1589" s="314">
        <v>158.600006</v>
      </c>
    </row>
    <row r="1590" spans="4:7" ht="15">
      <c r="D1590" s="307" t="str">
        <f t="shared" si="24"/>
        <v>11240 - GRMOVLJE</v>
      </c>
      <c r="E1590" s="312">
        <v>11240</v>
      </c>
      <c r="F1590" s="313" t="s">
        <v>2583</v>
      </c>
      <c r="G1590" s="314">
        <v>195</v>
      </c>
    </row>
    <row r="1591" spans="4:7" ht="15">
      <c r="D1591" s="307" t="str">
        <f t="shared" si="24"/>
        <v>11241 - DOBRUŠKA VAS</v>
      </c>
      <c r="E1591" s="312">
        <v>11241</v>
      </c>
      <c r="F1591" s="313" t="s">
        <v>2584</v>
      </c>
      <c r="G1591" s="314">
        <v>149.5</v>
      </c>
    </row>
    <row r="1592" spans="4:7" ht="15">
      <c r="D1592" s="307" t="str">
        <f t="shared" si="24"/>
        <v>11243 - ŠKOCJAN</v>
      </c>
      <c r="E1592" s="312">
        <v>11243</v>
      </c>
      <c r="F1592" s="313" t="s">
        <v>2585</v>
      </c>
      <c r="G1592" s="314">
        <v>522.599976</v>
      </c>
    </row>
    <row r="1593" spans="4:7" ht="15">
      <c r="D1593" s="307" t="str">
        <f t="shared" si="24"/>
        <v>11250 - OSREČJE</v>
      </c>
      <c r="E1593" s="312">
        <v>11250</v>
      </c>
      <c r="F1593" s="313" t="s">
        <v>2586</v>
      </c>
      <c r="G1593" s="314">
        <v>72.800003</v>
      </c>
    </row>
    <row r="1594" spans="4:7" ht="15">
      <c r="D1594" s="307" t="str">
        <f t="shared" si="24"/>
        <v>11258 - MAČKOVEC PRI ŠKOCJANU</v>
      </c>
      <c r="E1594" s="312">
        <v>11258</v>
      </c>
      <c r="F1594" s="313" t="s">
        <v>2587</v>
      </c>
      <c r="G1594" s="314">
        <v>152.100006</v>
      </c>
    </row>
    <row r="1595" spans="4:7" ht="15">
      <c r="D1595" s="307" t="str">
        <f t="shared" si="24"/>
        <v>11272 - ROGAČICE</v>
      </c>
      <c r="E1595" s="312">
        <v>11272</v>
      </c>
      <c r="F1595" s="313" t="s">
        <v>2588</v>
      </c>
      <c r="G1595" s="314">
        <v>63.700001</v>
      </c>
    </row>
    <row r="1596" spans="4:7" ht="15">
      <c r="D1596" s="307" t="str">
        <f t="shared" si="24"/>
        <v>11277 - LUKOVEC</v>
      </c>
      <c r="E1596" s="312">
        <v>11277</v>
      </c>
      <c r="F1596" s="313" t="s">
        <v>2589</v>
      </c>
      <c r="G1596" s="314">
        <v>113.099998</v>
      </c>
    </row>
    <row r="1597" spans="4:7" ht="15">
      <c r="D1597" s="307" t="str">
        <f t="shared" si="24"/>
        <v>11282 - KONJSKO</v>
      </c>
      <c r="E1597" s="312">
        <v>11282</v>
      </c>
      <c r="F1597" s="313" t="s">
        <v>2590</v>
      </c>
      <c r="G1597" s="314">
        <v>84.5</v>
      </c>
    </row>
    <row r="1598" spans="4:7" ht="15">
      <c r="D1598" s="307" t="str">
        <f t="shared" si="24"/>
        <v>11332 - OREHOVO</v>
      </c>
      <c r="E1598" s="312">
        <v>11332</v>
      </c>
      <c r="F1598" s="313" t="s">
        <v>2591</v>
      </c>
      <c r="G1598" s="314">
        <v>179.399994</v>
      </c>
    </row>
    <row r="1599" spans="4:7" ht="15">
      <c r="D1599" s="307" t="str">
        <f t="shared" si="24"/>
        <v>11337 - KOMPOLJE</v>
      </c>
      <c r="E1599" s="312">
        <v>11337</v>
      </c>
      <c r="F1599" s="313" t="s">
        <v>2259</v>
      </c>
      <c r="G1599" s="314">
        <v>85.800003</v>
      </c>
    </row>
    <row r="1600" spans="4:7" ht="15">
      <c r="D1600" s="307" t="str">
        <f t="shared" si="24"/>
        <v>11351 - ŠMARČNA - BREG</v>
      </c>
      <c r="E1600" s="312">
        <v>11351</v>
      </c>
      <c r="F1600" s="313" t="s">
        <v>2592</v>
      </c>
      <c r="G1600" s="314">
        <v>239.199997</v>
      </c>
    </row>
    <row r="1601" spans="4:7" ht="15">
      <c r="D1601" s="307" t="str">
        <f t="shared" si="24"/>
        <v>11353 - ŠENTJUR NA POLJU</v>
      </c>
      <c r="E1601" s="312">
        <v>11353</v>
      </c>
      <c r="F1601" s="313" t="s">
        <v>2593</v>
      </c>
      <c r="G1601" s="314">
        <v>117</v>
      </c>
    </row>
    <row r="1602" spans="4:7" ht="15">
      <c r="D1602" s="307" t="str">
        <f t="shared" si="24"/>
        <v>11363 - LOKA-RAČICA</v>
      </c>
      <c r="E1602" s="312">
        <v>11363</v>
      </c>
      <c r="F1602" s="313" t="s">
        <v>2594</v>
      </c>
      <c r="G1602" s="314">
        <v>618.799988</v>
      </c>
    </row>
    <row r="1603" spans="4:7" ht="15">
      <c r="D1603" s="307" t="str">
        <f t="shared" si="24"/>
        <v>11420 - GORENJE VRHPOLJE</v>
      </c>
      <c r="E1603" s="312">
        <v>11420</v>
      </c>
      <c r="F1603" s="313" t="s">
        <v>2595</v>
      </c>
      <c r="G1603" s="314">
        <v>686.400024</v>
      </c>
    </row>
    <row r="1604" spans="4:7" ht="15">
      <c r="D1604" s="307" t="str">
        <f aca="true" t="shared" si="25" ref="D1604:D1667">E1604&amp;" - "&amp;F1604</f>
        <v>11424 - VRH PRI ŠENTJERNEJU</v>
      </c>
      <c r="E1604" s="312">
        <v>11424</v>
      </c>
      <c r="F1604" s="313" t="s">
        <v>2596</v>
      </c>
      <c r="G1604" s="314">
        <v>2524.600098</v>
      </c>
    </row>
    <row r="1605" spans="4:7" ht="15">
      <c r="D1605" s="307" t="str">
        <f t="shared" si="25"/>
        <v>11425 - BREZJE PRI ŠENTJERNEJU</v>
      </c>
      <c r="E1605" s="312">
        <v>11425</v>
      </c>
      <c r="F1605" s="313" t="s">
        <v>2597</v>
      </c>
      <c r="G1605" s="314">
        <v>62.400002</v>
      </c>
    </row>
    <row r="1606" spans="4:7" ht="15">
      <c r="D1606" s="307" t="str">
        <f t="shared" si="25"/>
        <v>11428 - VOLČKOVA VAS</v>
      </c>
      <c r="E1606" s="312">
        <v>11428</v>
      </c>
      <c r="F1606" s="313" t="s">
        <v>2598</v>
      </c>
      <c r="G1606" s="314">
        <v>312</v>
      </c>
    </row>
    <row r="1607" spans="4:7" ht="15">
      <c r="D1607" s="307" t="str">
        <f t="shared" si="25"/>
        <v>11429 - ŠMARJE</v>
      </c>
      <c r="E1607" s="312">
        <v>11429</v>
      </c>
      <c r="F1607" s="313" t="s">
        <v>1490</v>
      </c>
      <c r="G1607" s="314">
        <v>349.700012</v>
      </c>
    </row>
    <row r="1608" spans="4:7" ht="15">
      <c r="D1608" s="307" t="str">
        <f t="shared" si="25"/>
        <v>11437 - ŠENTJERNEJ</v>
      </c>
      <c r="E1608" s="312">
        <v>11437</v>
      </c>
      <c r="F1608" s="313" t="s">
        <v>736</v>
      </c>
      <c r="G1608" s="314">
        <v>104</v>
      </c>
    </row>
    <row r="1609" spans="4:7" ht="15">
      <c r="D1609" s="307" t="str">
        <f t="shared" si="25"/>
        <v>11446 - LEDEČA VAS</v>
      </c>
      <c r="E1609" s="312">
        <v>11446</v>
      </c>
      <c r="F1609" s="313" t="s">
        <v>2599</v>
      </c>
      <c r="G1609" s="314">
        <v>101.400002</v>
      </c>
    </row>
    <row r="1610" spans="4:7" ht="15">
      <c r="D1610" s="307" t="str">
        <f t="shared" si="25"/>
        <v>11452 - GROBLJE PRI PREKOPI</v>
      </c>
      <c r="E1610" s="312">
        <v>11452</v>
      </c>
      <c r="F1610" s="313" t="s">
        <v>2600</v>
      </c>
      <c r="G1610" s="314">
        <v>279.5</v>
      </c>
    </row>
    <row r="1611" spans="4:7" ht="15">
      <c r="D1611" s="307" t="str">
        <f t="shared" si="25"/>
        <v>11461 - ROJE</v>
      </c>
      <c r="E1611" s="312">
        <v>11461</v>
      </c>
      <c r="F1611" s="313" t="s">
        <v>2601</v>
      </c>
      <c r="G1611" s="314">
        <v>70.199997</v>
      </c>
    </row>
    <row r="1612" spans="4:7" ht="15">
      <c r="D1612" s="307" t="str">
        <f t="shared" si="25"/>
        <v>11463 - MIHOVICA</v>
      </c>
      <c r="E1612" s="312">
        <v>11463</v>
      </c>
      <c r="F1612" s="313" t="s">
        <v>2602</v>
      </c>
      <c r="G1612" s="314">
        <v>122.199997</v>
      </c>
    </row>
    <row r="1613" spans="4:7" ht="15">
      <c r="D1613" s="307" t="str">
        <f t="shared" si="25"/>
        <v>11468 - ZAMEŠKO</v>
      </c>
      <c r="E1613" s="312">
        <v>11468</v>
      </c>
      <c r="F1613" s="313" t="s">
        <v>2603</v>
      </c>
      <c r="G1613" s="314">
        <v>110.5</v>
      </c>
    </row>
    <row r="1614" spans="4:7" ht="15">
      <c r="D1614" s="307" t="str">
        <f t="shared" si="25"/>
        <v>11486 - DOBRUŠKA VAS</v>
      </c>
      <c r="E1614" s="312">
        <v>11486</v>
      </c>
      <c r="F1614" s="313" t="s">
        <v>2584</v>
      </c>
      <c r="G1614" s="314">
        <v>193.699997</v>
      </c>
    </row>
    <row r="1615" spans="4:7" ht="15">
      <c r="D1615" s="307" t="str">
        <f t="shared" si="25"/>
        <v>11509 - SEVNICA</v>
      </c>
      <c r="E1615" s="312">
        <v>11509</v>
      </c>
      <c r="F1615" s="313" t="s">
        <v>714</v>
      </c>
      <c r="G1615" s="314">
        <v>6214</v>
      </c>
    </row>
    <row r="1616" spans="4:7" ht="15">
      <c r="D1616" s="307" t="str">
        <f t="shared" si="25"/>
        <v>11535 - DOLNJE BREZOVO</v>
      </c>
      <c r="E1616" s="312">
        <v>11535</v>
      </c>
      <c r="F1616" s="313" t="s">
        <v>2604</v>
      </c>
      <c r="G1616" s="314">
        <v>205.399994</v>
      </c>
    </row>
    <row r="1617" spans="4:7" ht="15">
      <c r="D1617" s="307" t="str">
        <f t="shared" si="25"/>
        <v>11546 - LOG</v>
      </c>
      <c r="E1617" s="312">
        <v>11546</v>
      </c>
      <c r="F1617" s="313" t="s">
        <v>2605</v>
      </c>
      <c r="G1617" s="314">
        <v>336.700012</v>
      </c>
    </row>
    <row r="1618" spans="4:7" ht="15">
      <c r="D1618" s="307" t="str">
        <f t="shared" si="25"/>
        <v>11558 - ARTO</v>
      </c>
      <c r="E1618" s="312">
        <v>11558</v>
      </c>
      <c r="F1618" s="313" t="s">
        <v>2606</v>
      </c>
      <c r="G1618" s="314">
        <v>100.099998</v>
      </c>
    </row>
    <row r="1619" spans="4:7" ht="15">
      <c r="D1619" s="307" t="str">
        <f t="shared" si="25"/>
        <v>11560 - BLANCA</v>
      </c>
      <c r="E1619" s="312">
        <v>11560</v>
      </c>
      <c r="F1619" s="313" t="s">
        <v>2607</v>
      </c>
      <c r="G1619" s="314">
        <v>270.399994</v>
      </c>
    </row>
    <row r="1620" spans="4:7" ht="15">
      <c r="D1620" s="307" t="str">
        <f t="shared" si="25"/>
        <v>11677 - VELIKO MRAŠEVO</v>
      </c>
      <c r="E1620" s="312">
        <v>11677</v>
      </c>
      <c r="F1620" s="313" t="s">
        <v>2608</v>
      </c>
      <c r="G1620" s="314">
        <v>358.799988</v>
      </c>
    </row>
    <row r="1621" spans="4:7" ht="15">
      <c r="D1621" s="307" t="str">
        <f t="shared" si="25"/>
        <v>11678 - KALCE-NAKLO</v>
      </c>
      <c r="E1621" s="312">
        <v>11678</v>
      </c>
      <c r="F1621" s="313" t="s">
        <v>2609</v>
      </c>
      <c r="G1621" s="314">
        <v>219.699997</v>
      </c>
    </row>
    <row r="1622" spans="4:7" ht="15">
      <c r="D1622" s="307" t="str">
        <f t="shared" si="25"/>
        <v>11696 - OSTROG</v>
      </c>
      <c r="E1622" s="312">
        <v>11696</v>
      </c>
      <c r="F1622" s="313" t="s">
        <v>2610</v>
      </c>
      <c r="G1622" s="314">
        <v>829.400024</v>
      </c>
    </row>
    <row r="1623" spans="4:7" ht="15">
      <c r="D1623" s="307" t="str">
        <f t="shared" si="25"/>
        <v>11699 - OŠTRC</v>
      </c>
      <c r="E1623" s="312">
        <v>11699</v>
      </c>
      <c r="F1623" s="313" t="s">
        <v>2611</v>
      </c>
      <c r="G1623" s="314">
        <v>202.800003</v>
      </c>
    </row>
    <row r="1624" spans="4:7" ht="15">
      <c r="D1624" s="307" t="str">
        <f t="shared" si="25"/>
        <v>11709 - KOSTANJEVICA NA KRKI</v>
      </c>
      <c r="E1624" s="312">
        <v>11709</v>
      </c>
      <c r="F1624" s="313" t="s">
        <v>671</v>
      </c>
      <c r="G1624" s="314">
        <v>1336.400024</v>
      </c>
    </row>
    <row r="1625" spans="4:7" ht="15">
      <c r="D1625" s="307" t="str">
        <f t="shared" si="25"/>
        <v>11726 - MALO MRAŠEVO</v>
      </c>
      <c r="E1625" s="312">
        <v>11726</v>
      </c>
      <c r="F1625" s="313" t="s">
        <v>2612</v>
      </c>
      <c r="G1625" s="314">
        <v>140.399994</v>
      </c>
    </row>
    <row r="1626" spans="4:7" ht="15">
      <c r="D1626" s="307" t="str">
        <f t="shared" si="25"/>
        <v>11737 - ŠUTNA</v>
      </c>
      <c r="E1626" s="312">
        <v>11737</v>
      </c>
      <c r="F1626" s="313" t="s">
        <v>2613</v>
      </c>
      <c r="G1626" s="314">
        <v>150.800003</v>
      </c>
    </row>
    <row r="1627" spans="4:7" ht="15">
      <c r="D1627" s="307" t="str">
        <f t="shared" si="25"/>
        <v>11738 - DOBRAVA OB KRKI</v>
      </c>
      <c r="E1627" s="312">
        <v>11738</v>
      </c>
      <c r="F1627" s="313" t="s">
        <v>2614</v>
      </c>
      <c r="G1627" s="314">
        <v>141.699997</v>
      </c>
    </row>
    <row r="1628" spans="4:7" ht="15">
      <c r="D1628" s="307" t="str">
        <f t="shared" si="25"/>
        <v>11745 - PODBOČJE</v>
      </c>
      <c r="E1628" s="312">
        <v>11745</v>
      </c>
      <c r="F1628" s="313" t="s">
        <v>2615</v>
      </c>
      <c r="G1628" s="314">
        <v>417.299988</v>
      </c>
    </row>
    <row r="1629" spans="4:7" ht="15">
      <c r="D1629" s="307" t="str">
        <f t="shared" si="25"/>
        <v>11777 - SMEDNIK</v>
      </c>
      <c r="E1629" s="312">
        <v>11777</v>
      </c>
      <c r="F1629" s="313" t="s">
        <v>2616</v>
      </c>
      <c r="G1629" s="314">
        <v>106.599998</v>
      </c>
    </row>
    <row r="1630" spans="4:7" ht="15">
      <c r="D1630" s="307" t="str">
        <f t="shared" si="25"/>
        <v>11800 - RAKA</v>
      </c>
      <c r="E1630" s="312">
        <v>11800</v>
      </c>
      <c r="F1630" s="313" t="s">
        <v>2617</v>
      </c>
      <c r="G1630" s="314">
        <v>386.100006</v>
      </c>
    </row>
    <row r="1631" spans="4:7" ht="15">
      <c r="D1631" s="307" t="str">
        <f t="shared" si="25"/>
        <v>11831 - VELIKI PODLOG</v>
      </c>
      <c r="E1631" s="312">
        <v>11831</v>
      </c>
      <c r="F1631" s="313" t="s">
        <v>2618</v>
      </c>
      <c r="G1631" s="314">
        <v>345.799988</v>
      </c>
    </row>
    <row r="1632" spans="4:7" ht="15">
      <c r="D1632" s="307" t="str">
        <f t="shared" si="25"/>
        <v>11832 - PRISTAVA PRI LESKOVCU</v>
      </c>
      <c r="E1632" s="312">
        <v>11832</v>
      </c>
      <c r="F1632" s="313" t="s">
        <v>2619</v>
      </c>
      <c r="G1632" s="314">
        <v>97.5</v>
      </c>
    </row>
    <row r="1633" spans="4:7" ht="15">
      <c r="D1633" s="307" t="str">
        <f t="shared" si="25"/>
        <v>11833 - MALI PODLOG</v>
      </c>
      <c r="E1633" s="312">
        <v>11833</v>
      </c>
      <c r="F1633" s="313" t="s">
        <v>2620</v>
      </c>
      <c r="G1633" s="314">
        <v>118.300003</v>
      </c>
    </row>
    <row r="1634" spans="4:7" ht="15">
      <c r="D1634" s="307" t="str">
        <f t="shared" si="25"/>
        <v>11834 - GRŽEČA VAS</v>
      </c>
      <c r="E1634" s="312">
        <v>11834</v>
      </c>
      <c r="F1634" s="313" t="s">
        <v>2621</v>
      </c>
      <c r="G1634" s="314">
        <v>117</v>
      </c>
    </row>
    <row r="1635" spans="4:7" ht="15">
      <c r="D1635" s="307" t="str">
        <f t="shared" si="25"/>
        <v>11836 - GORICA</v>
      </c>
      <c r="E1635" s="312">
        <v>11836</v>
      </c>
      <c r="F1635" s="313" t="s">
        <v>1746</v>
      </c>
      <c r="G1635" s="314">
        <v>187.199997</v>
      </c>
    </row>
    <row r="1636" spans="4:7" ht="15">
      <c r="D1636" s="307" t="str">
        <f t="shared" si="25"/>
        <v>11838 - JELŠE</v>
      </c>
      <c r="E1636" s="312">
        <v>11838</v>
      </c>
      <c r="F1636" s="313" t="s">
        <v>2622</v>
      </c>
      <c r="G1636" s="314">
        <v>172.899994</v>
      </c>
    </row>
    <row r="1637" spans="4:7" ht="15">
      <c r="D1637" s="307" t="str">
        <f t="shared" si="25"/>
        <v>11841 - VELIKA VAS PRI KRŠKEM</v>
      </c>
      <c r="E1637" s="312">
        <v>11841</v>
      </c>
      <c r="F1637" s="313" t="s">
        <v>2623</v>
      </c>
      <c r="G1637" s="314">
        <v>488.799988</v>
      </c>
    </row>
    <row r="1638" spans="4:7" ht="15">
      <c r="D1638" s="307" t="str">
        <f t="shared" si="25"/>
        <v>11842 - SELCE PRI LESKOVCU</v>
      </c>
      <c r="E1638" s="312">
        <v>11842</v>
      </c>
      <c r="F1638" s="313" t="s">
        <v>2624</v>
      </c>
      <c r="G1638" s="314">
        <v>66.300003</v>
      </c>
    </row>
    <row r="1639" spans="4:7" ht="15">
      <c r="D1639" s="307" t="str">
        <f t="shared" si="25"/>
        <v>11861 - STRAŽA PRI RAKI</v>
      </c>
      <c r="E1639" s="312">
        <v>11861</v>
      </c>
      <c r="F1639" s="313" t="s">
        <v>2625</v>
      </c>
      <c r="G1639" s="314">
        <v>91</v>
      </c>
    </row>
    <row r="1640" spans="4:7" ht="15">
      <c r="D1640" s="307" t="str">
        <f t="shared" si="25"/>
        <v>11862 - BREGE</v>
      </c>
      <c r="E1640" s="312">
        <v>11862</v>
      </c>
      <c r="F1640" s="313" t="s">
        <v>2626</v>
      </c>
      <c r="G1640" s="314">
        <v>280.799988</v>
      </c>
    </row>
    <row r="1641" spans="4:7" ht="15">
      <c r="D1641" s="307" t="str">
        <f t="shared" si="25"/>
        <v>11865 - ŽADOVINEK</v>
      </c>
      <c r="E1641" s="312">
        <v>11865</v>
      </c>
      <c r="F1641" s="313" t="s">
        <v>2627</v>
      </c>
      <c r="G1641" s="314">
        <v>89.699997</v>
      </c>
    </row>
    <row r="1642" spans="4:7" ht="15">
      <c r="D1642" s="307" t="str">
        <f t="shared" si="25"/>
        <v>11866 - DRNOVO</v>
      </c>
      <c r="E1642" s="312">
        <v>11866</v>
      </c>
      <c r="F1642" s="313" t="s">
        <v>2628</v>
      </c>
      <c r="G1642" s="314">
        <v>387.399994</v>
      </c>
    </row>
    <row r="1643" spans="4:7" ht="15">
      <c r="D1643" s="307" t="str">
        <f t="shared" si="25"/>
        <v>11870 - KRŠKO - DESNI BREG IN LESKOVEC</v>
      </c>
      <c r="E1643" s="312">
        <v>11870</v>
      </c>
      <c r="F1643" s="313" t="s">
        <v>2629</v>
      </c>
      <c r="G1643" s="314">
        <v>4953</v>
      </c>
    </row>
    <row r="1644" spans="4:7" ht="15">
      <c r="D1644" s="307" t="str">
        <f t="shared" si="25"/>
        <v>11875 - VIHRE</v>
      </c>
      <c r="E1644" s="312">
        <v>11875</v>
      </c>
      <c r="F1644" s="313" t="s">
        <v>2630</v>
      </c>
      <c r="G1644" s="314">
        <v>211.899994</v>
      </c>
    </row>
    <row r="1645" spans="4:7" ht="15">
      <c r="D1645" s="307" t="str">
        <f t="shared" si="25"/>
        <v>11876 - MRTVICE</v>
      </c>
      <c r="E1645" s="312">
        <v>11876</v>
      </c>
      <c r="F1645" s="313" t="s">
        <v>2631</v>
      </c>
      <c r="G1645" s="314">
        <v>297.700012</v>
      </c>
    </row>
    <row r="1646" spans="4:7" ht="15">
      <c r="D1646" s="307" t="str">
        <f t="shared" si="25"/>
        <v>11879 - DOLENJA VAS</v>
      </c>
      <c r="E1646" s="312">
        <v>11879</v>
      </c>
      <c r="F1646" s="313" t="s">
        <v>1650</v>
      </c>
      <c r="G1646" s="314">
        <v>923</v>
      </c>
    </row>
    <row r="1647" spans="4:7" ht="15">
      <c r="D1647" s="307" t="str">
        <f t="shared" si="25"/>
        <v>11881 - VRBINA</v>
      </c>
      <c r="E1647" s="312">
        <v>11881</v>
      </c>
      <c r="F1647" s="313" t="s">
        <v>2632</v>
      </c>
      <c r="G1647" s="314">
        <v>61.099998</v>
      </c>
    </row>
    <row r="1648" spans="4:7" ht="15">
      <c r="D1648" s="307" t="str">
        <f t="shared" si="25"/>
        <v>11924 - KRŠKO - LEVI BREG</v>
      </c>
      <c r="E1648" s="312">
        <v>11924</v>
      </c>
      <c r="F1648" s="313" t="s">
        <v>2633</v>
      </c>
      <c r="G1648" s="314">
        <v>5647.200195</v>
      </c>
    </row>
    <row r="1649" spans="4:7" ht="15">
      <c r="D1649" s="307" t="str">
        <f t="shared" si="25"/>
        <v>11955 - GORNJE PIJAVŠKO</v>
      </c>
      <c r="E1649" s="312">
        <v>11955</v>
      </c>
      <c r="F1649" s="313" t="s">
        <v>2634</v>
      </c>
      <c r="G1649" s="314">
        <v>124.800003</v>
      </c>
    </row>
    <row r="1650" spans="4:7" ht="15">
      <c r="D1650" s="307" t="str">
        <f t="shared" si="25"/>
        <v>12067 - SENOVO - BRESTANICA</v>
      </c>
      <c r="E1650" s="312">
        <v>12067</v>
      </c>
      <c r="F1650" s="313" t="s">
        <v>2635</v>
      </c>
      <c r="G1650" s="314">
        <v>4620.200195</v>
      </c>
    </row>
    <row r="1651" spans="4:7" ht="15">
      <c r="D1651" s="307" t="str">
        <f t="shared" si="25"/>
        <v>12140 - DOLENJA PIROŠICA</v>
      </c>
      <c r="E1651" s="312">
        <v>12140</v>
      </c>
      <c r="F1651" s="313" t="s">
        <v>2636</v>
      </c>
      <c r="G1651" s="314">
        <v>91</v>
      </c>
    </row>
    <row r="1652" spans="4:7" ht="15">
      <c r="D1652" s="307" t="str">
        <f t="shared" si="25"/>
        <v>12142 - BUŠEČA VAS</v>
      </c>
      <c r="E1652" s="312">
        <v>12142</v>
      </c>
      <c r="F1652" s="313" t="s">
        <v>2637</v>
      </c>
      <c r="G1652" s="314">
        <v>195</v>
      </c>
    </row>
    <row r="1653" spans="4:7" ht="15">
      <c r="D1653" s="307" t="str">
        <f t="shared" si="25"/>
        <v>12146 - ŽEJNO</v>
      </c>
      <c r="E1653" s="312">
        <v>12146</v>
      </c>
      <c r="F1653" s="313" t="s">
        <v>2638</v>
      </c>
      <c r="G1653" s="314">
        <v>196.300003</v>
      </c>
    </row>
    <row r="1654" spans="4:7" ht="15">
      <c r="D1654" s="307" t="str">
        <f t="shared" si="25"/>
        <v>12148 - GLOBOČICE</v>
      </c>
      <c r="E1654" s="312">
        <v>12148</v>
      </c>
      <c r="F1654" s="313" t="s">
        <v>2639</v>
      </c>
      <c r="G1654" s="314">
        <v>100.099998</v>
      </c>
    </row>
    <row r="1655" spans="4:7" ht="15">
      <c r="D1655" s="307" t="str">
        <f t="shared" si="25"/>
        <v>12153 - TREBEŽ</v>
      </c>
      <c r="E1655" s="312">
        <v>12153</v>
      </c>
      <c r="F1655" s="313" t="s">
        <v>2640</v>
      </c>
      <c r="G1655" s="314">
        <v>925.599976</v>
      </c>
    </row>
    <row r="1656" spans="4:7" ht="15">
      <c r="D1656" s="307" t="str">
        <f t="shared" si="25"/>
        <v>12154 - HRASTJE PRI CERKLJAH</v>
      </c>
      <c r="E1656" s="312">
        <v>12154</v>
      </c>
      <c r="F1656" s="313" t="s">
        <v>2641</v>
      </c>
      <c r="G1656" s="314">
        <v>122.199997</v>
      </c>
    </row>
    <row r="1657" spans="4:7" ht="15">
      <c r="D1657" s="307" t="str">
        <f t="shared" si="25"/>
        <v>12155 - GORENJE SKOPICE</v>
      </c>
      <c r="E1657" s="312">
        <v>12155</v>
      </c>
      <c r="F1657" s="313" t="s">
        <v>2642</v>
      </c>
      <c r="G1657" s="314">
        <v>499.200012</v>
      </c>
    </row>
    <row r="1658" spans="4:7" ht="15">
      <c r="D1658" s="307" t="str">
        <f t="shared" si="25"/>
        <v>12156 - RAČJA VAS</v>
      </c>
      <c r="E1658" s="312">
        <v>12156</v>
      </c>
      <c r="F1658" s="313" t="s">
        <v>2643</v>
      </c>
      <c r="G1658" s="314">
        <v>314.600006</v>
      </c>
    </row>
    <row r="1659" spans="4:7" ht="15">
      <c r="D1659" s="307" t="str">
        <f t="shared" si="25"/>
        <v>12157 - ŽUPEČA VAS</v>
      </c>
      <c r="E1659" s="312">
        <v>12157</v>
      </c>
      <c r="F1659" s="313" t="s">
        <v>2644</v>
      </c>
      <c r="G1659" s="314">
        <v>586.299988</v>
      </c>
    </row>
    <row r="1660" spans="4:7" ht="15">
      <c r="D1660" s="307" t="str">
        <f t="shared" si="25"/>
        <v>12158 - ZASAP</v>
      </c>
      <c r="E1660" s="312">
        <v>12158</v>
      </c>
      <c r="F1660" s="313" t="s">
        <v>2645</v>
      </c>
      <c r="G1660" s="314">
        <v>400.399994</v>
      </c>
    </row>
    <row r="1661" spans="4:7" ht="15">
      <c r="D1661" s="307" t="str">
        <f t="shared" si="25"/>
        <v>12161 - GORNJI LENART</v>
      </c>
      <c r="E1661" s="312">
        <v>12161</v>
      </c>
      <c r="F1661" s="313" t="s">
        <v>2646</v>
      </c>
      <c r="G1661" s="314">
        <v>8230.299805</v>
      </c>
    </row>
    <row r="1662" spans="4:7" ht="15">
      <c r="D1662" s="307" t="str">
        <f t="shared" si="25"/>
        <v>12164 - VELIKE MALENCE</v>
      </c>
      <c r="E1662" s="312">
        <v>12164</v>
      </c>
      <c r="F1662" s="313" t="s">
        <v>2647</v>
      </c>
      <c r="G1662" s="314">
        <v>981.5</v>
      </c>
    </row>
    <row r="1663" spans="4:7" ht="15">
      <c r="D1663" s="307" t="str">
        <f t="shared" si="25"/>
        <v>12188 - ARTIČE</v>
      </c>
      <c r="E1663" s="312">
        <v>12188</v>
      </c>
      <c r="F1663" s="313" t="s">
        <v>2648</v>
      </c>
      <c r="G1663" s="314">
        <v>305.5</v>
      </c>
    </row>
    <row r="1664" spans="4:7" ht="15">
      <c r="D1664" s="307" t="str">
        <f t="shared" si="25"/>
        <v>12236 - KORITNO</v>
      </c>
      <c r="E1664" s="312">
        <v>12236</v>
      </c>
      <c r="F1664" s="313" t="s">
        <v>1719</v>
      </c>
      <c r="G1664" s="314">
        <v>96.199997</v>
      </c>
    </row>
    <row r="1665" spans="4:7" ht="15">
      <c r="D1665" s="307" t="str">
        <f t="shared" si="25"/>
        <v>12238 - LAZE</v>
      </c>
      <c r="E1665" s="312">
        <v>12238</v>
      </c>
      <c r="F1665" s="313" t="s">
        <v>1569</v>
      </c>
      <c r="G1665" s="314">
        <v>62.400002</v>
      </c>
    </row>
    <row r="1666" spans="4:7" ht="15">
      <c r="D1666" s="307" t="str">
        <f t="shared" si="25"/>
        <v>12241 - PRILIPE</v>
      </c>
      <c r="E1666" s="312">
        <v>12241</v>
      </c>
      <c r="F1666" s="313" t="s">
        <v>2649</v>
      </c>
      <c r="G1666" s="314">
        <v>80.599998</v>
      </c>
    </row>
    <row r="1667" spans="4:7" ht="15">
      <c r="D1667" s="307" t="str">
        <f t="shared" si="25"/>
        <v>12247 - JESENICE</v>
      </c>
      <c r="E1667" s="312">
        <v>12247</v>
      </c>
      <c r="F1667" s="313" t="s">
        <v>624</v>
      </c>
      <c r="G1667" s="314">
        <v>135.199997</v>
      </c>
    </row>
    <row r="1668" spans="4:7" ht="15">
      <c r="D1668" s="307" t="str">
        <f aca="true" t="shared" si="26" ref="D1668:D1731">E1668&amp;" - "&amp;F1668</f>
        <v>12248 - SLOVENSKA VAS</v>
      </c>
      <c r="E1668" s="312">
        <v>12248</v>
      </c>
      <c r="F1668" s="313" t="s">
        <v>1472</v>
      </c>
      <c r="G1668" s="314">
        <v>1118</v>
      </c>
    </row>
    <row r="1669" spans="4:7" ht="15">
      <c r="D1669" s="307" t="str">
        <f t="shared" si="26"/>
        <v>12249 - JESENICE</v>
      </c>
      <c r="E1669" s="312">
        <v>12249</v>
      </c>
      <c r="F1669" s="313" t="s">
        <v>624</v>
      </c>
      <c r="G1669" s="314">
        <v>44.200001</v>
      </c>
    </row>
    <row r="1670" spans="4:7" ht="15">
      <c r="D1670" s="307" t="str">
        <f t="shared" si="26"/>
        <v>12253 - VELIKA DOLINA</v>
      </c>
      <c r="E1670" s="312">
        <v>12253</v>
      </c>
      <c r="F1670" s="313" t="s">
        <v>2650</v>
      </c>
      <c r="G1670" s="314">
        <v>317.200012</v>
      </c>
    </row>
    <row r="1671" spans="4:7" ht="15">
      <c r="D1671" s="307" t="str">
        <f t="shared" si="26"/>
        <v>12272 - MOSTEC</v>
      </c>
      <c r="E1671" s="312">
        <v>12272</v>
      </c>
      <c r="F1671" s="313" t="s">
        <v>2651</v>
      </c>
      <c r="G1671" s="314">
        <v>289.899994</v>
      </c>
    </row>
    <row r="1672" spans="4:7" ht="15">
      <c r="D1672" s="307" t="str">
        <f t="shared" si="26"/>
        <v>12275 - DVORCE</v>
      </c>
      <c r="E1672" s="312">
        <v>12275</v>
      </c>
      <c r="F1672" s="313" t="s">
        <v>2652</v>
      </c>
      <c r="G1672" s="314">
        <v>123.5</v>
      </c>
    </row>
    <row r="1673" spans="4:7" ht="15">
      <c r="D1673" s="307" t="str">
        <f t="shared" si="26"/>
        <v>12277 - ČATEŽ OB SAVI</v>
      </c>
      <c r="E1673" s="312">
        <v>12277</v>
      </c>
      <c r="F1673" s="313" t="s">
        <v>2653</v>
      </c>
      <c r="G1673" s="314">
        <v>377</v>
      </c>
    </row>
    <row r="1674" spans="4:7" ht="15">
      <c r="D1674" s="307" t="str">
        <f t="shared" si="26"/>
        <v>12278 - VELIKI OBREŽ</v>
      </c>
      <c r="E1674" s="312">
        <v>12278</v>
      </c>
      <c r="F1674" s="313" t="s">
        <v>2654</v>
      </c>
      <c r="G1674" s="314">
        <v>2108.600098</v>
      </c>
    </row>
    <row r="1675" spans="4:7" ht="15">
      <c r="D1675" s="307" t="str">
        <f t="shared" si="26"/>
        <v>12279 - LOČE</v>
      </c>
      <c r="E1675" s="312">
        <v>12279</v>
      </c>
      <c r="F1675" s="313" t="s">
        <v>2517</v>
      </c>
      <c r="G1675" s="314">
        <v>286</v>
      </c>
    </row>
    <row r="1676" spans="4:7" ht="15">
      <c r="D1676" s="307" t="str">
        <f t="shared" si="26"/>
        <v>12280 - RIGONCE</v>
      </c>
      <c r="E1676" s="312">
        <v>12280</v>
      </c>
      <c r="F1676" s="313" t="s">
        <v>2655</v>
      </c>
      <c r="G1676" s="314">
        <v>221</v>
      </c>
    </row>
    <row r="1677" spans="4:7" ht="15">
      <c r="D1677" s="307" t="str">
        <f t="shared" si="26"/>
        <v>12295 - CUNDROVEC</v>
      </c>
      <c r="E1677" s="312">
        <v>12295</v>
      </c>
      <c r="F1677" s="313" t="s">
        <v>2656</v>
      </c>
      <c r="G1677" s="314">
        <v>79.300003</v>
      </c>
    </row>
    <row r="1678" spans="4:7" ht="15">
      <c r="D1678" s="307" t="str">
        <f t="shared" si="26"/>
        <v>12302 - RAKOVEC</v>
      </c>
      <c r="E1678" s="312">
        <v>12302</v>
      </c>
      <c r="F1678" s="313" t="s">
        <v>2192</v>
      </c>
      <c r="G1678" s="314">
        <v>80.599998</v>
      </c>
    </row>
    <row r="1679" spans="4:7" ht="15">
      <c r="D1679" s="307" t="str">
        <f t="shared" si="26"/>
        <v>12464 - PRISTAVA PRI MESTINJU</v>
      </c>
      <c r="E1679" s="312">
        <v>12464</v>
      </c>
      <c r="F1679" s="313" t="s">
        <v>2657</v>
      </c>
      <c r="G1679" s="314">
        <v>178.100006</v>
      </c>
    </row>
    <row r="1680" spans="4:7" ht="15">
      <c r="D1680" s="307" t="str">
        <f t="shared" si="26"/>
        <v>12467 - SV. EMA 2</v>
      </c>
      <c r="E1680" s="312">
        <v>12467</v>
      </c>
      <c r="F1680" s="313" t="s">
        <v>2658</v>
      </c>
      <c r="G1680" s="314">
        <v>111.800003</v>
      </c>
    </row>
    <row r="1681" spans="4:7" ht="15">
      <c r="D1681" s="307" t="str">
        <f t="shared" si="26"/>
        <v>12468 - PODČETRTEK</v>
      </c>
      <c r="E1681" s="312">
        <v>12468</v>
      </c>
      <c r="F1681" s="313" t="s">
        <v>2659</v>
      </c>
      <c r="G1681" s="314">
        <v>477.100006</v>
      </c>
    </row>
    <row r="1682" spans="4:7" ht="15">
      <c r="D1682" s="307" t="str">
        <f t="shared" si="26"/>
        <v>12469 - IMENO</v>
      </c>
      <c r="E1682" s="312">
        <v>12469</v>
      </c>
      <c r="F1682" s="313" t="s">
        <v>2660</v>
      </c>
      <c r="G1682" s="314">
        <v>266.5</v>
      </c>
    </row>
    <row r="1683" spans="4:7" ht="15">
      <c r="D1683" s="307" t="str">
        <f t="shared" si="26"/>
        <v>12504 - KOZJE</v>
      </c>
      <c r="E1683" s="312">
        <v>12504</v>
      </c>
      <c r="F1683" s="313" t="s">
        <v>2661</v>
      </c>
      <c r="G1683" s="314">
        <v>617.5</v>
      </c>
    </row>
    <row r="1684" spans="4:7" ht="15">
      <c r="D1684" s="307" t="str">
        <f t="shared" si="26"/>
        <v>12555 - ZAGORJE</v>
      </c>
      <c r="E1684" s="312">
        <v>12555</v>
      </c>
      <c r="F1684" s="313" t="s">
        <v>1469</v>
      </c>
      <c r="G1684" s="314">
        <v>62.400002</v>
      </c>
    </row>
    <row r="1685" spans="4:7" ht="15">
      <c r="D1685" s="307" t="str">
        <f t="shared" si="26"/>
        <v>12595 - LESIČNO</v>
      </c>
      <c r="E1685" s="312">
        <v>12595</v>
      </c>
      <c r="F1685" s="313" t="s">
        <v>2662</v>
      </c>
      <c r="G1685" s="314">
        <v>53.299999</v>
      </c>
    </row>
    <row r="1686" spans="4:7" ht="15">
      <c r="D1686" s="307" t="str">
        <f t="shared" si="26"/>
        <v>12781 - BISTRICA OB SOTLI</v>
      </c>
      <c r="E1686" s="312">
        <v>12781</v>
      </c>
      <c r="F1686" s="313" t="s">
        <v>2663</v>
      </c>
      <c r="G1686" s="314">
        <v>292.5</v>
      </c>
    </row>
    <row r="1687" spans="4:7" ht="15">
      <c r="D1687" s="307" t="str">
        <f t="shared" si="26"/>
        <v>12790 - SEDLARJEVO</v>
      </c>
      <c r="E1687" s="312">
        <v>12790</v>
      </c>
      <c r="F1687" s="313" t="s">
        <v>2664</v>
      </c>
      <c r="G1687" s="314">
        <v>91</v>
      </c>
    </row>
    <row r="1688" spans="4:7" ht="15">
      <c r="D1688" s="307" t="str">
        <f t="shared" si="26"/>
        <v>12964 - ŠENTVID PRI GROBELNEM</v>
      </c>
      <c r="E1688" s="312">
        <v>12964</v>
      </c>
      <c r="F1688" s="313" t="s">
        <v>2665</v>
      </c>
      <c r="G1688" s="314">
        <v>183.300003</v>
      </c>
    </row>
    <row r="1689" spans="4:7" ht="15">
      <c r="D1689" s="307" t="str">
        <f t="shared" si="26"/>
        <v>13055 - MURSKI PETROVCI</v>
      </c>
      <c r="E1689" s="312">
        <v>13055</v>
      </c>
      <c r="F1689" s="313" t="s">
        <v>2666</v>
      </c>
      <c r="G1689" s="314">
        <v>140.399994</v>
      </c>
    </row>
    <row r="1690" spans="4:7" ht="15">
      <c r="D1690" s="307" t="str">
        <f t="shared" si="26"/>
        <v>13056 - SODISINCI-GEDEROVCI</v>
      </c>
      <c r="E1690" s="312">
        <v>13056</v>
      </c>
      <c r="F1690" s="313" t="s">
        <v>2667</v>
      </c>
      <c r="G1690" s="314">
        <v>510.899994</v>
      </c>
    </row>
    <row r="1691" spans="4:7" ht="15">
      <c r="D1691" s="307" t="str">
        <f t="shared" si="26"/>
        <v>13057 - KRAJNA</v>
      </c>
      <c r="E1691" s="312">
        <v>13057</v>
      </c>
      <c r="F1691" s="313" t="s">
        <v>2668</v>
      </c>
      <c r="G1691" s="314">
        <v>373.100006</v>
      </c>
    </row>
    <row r="1692" spans="4:7" ht="15">
      <c r="D1692" s="307" t="str">
        <f t="shared" si="26"/>
        <v>13059 - VANCA VAS-RANKOVCI</v>
      </c>
      <c r="E1692" s="312">
        <v>13059</v>
      </c>
      <c r="F1692" s="313" t="s">
        <v>2669</v>
      </c>
      <c r="G1692" s="314">
        <v>625.299988</v>
      </c>
    </row>
    <row r="1693" spans="4:7" ht="15">
      <c r="D1693" s="307" t="str">
        <f t="shared" si="26"/>
        <v>13061 - PETANJCI-TIŠINA-TROPOVCI-GRADIŠČE</v>
      </c>
      <c r="E1693" s="312">
        <v>13061</v>
      </c>
      <c r="F1693" s="313" t="s">
        <v>2670</v>
      </c>
      <c r="G1693" s="314">
        <v>2567.5</v>
      </c>
    </row>
    <row r="1694" spans="4:7" ht="15">
      <c r="D1694" s="307" t="str">
        <f t="shared" si="26"/>
        <v>13062 - BOREJCI Z R.NASELJEM</v>
      </c>
      <c r="E1694" s="312">
        <v>13062</v>
      </c>
      <c r="F1694" s="313" t="s">
        <v>2671</v>
      </c>
      <c r="G1694" s="314">
        <v>721.5</v>
      </c>
    </row>
    <row r="1695" spans="4:7" ht="15">
      <c r="D1695" s="307" t="str">
        <f t="shared" si="26"/>
        <v>13065 - MURSKI ČRNCI</v>
      </c>
      <c r="E1695" s="312">
        <v>13065</v>
      </c>
      <c r="F1695" s="313" t="s">
        <v>705</v>
      </c>
      <c r="G1695" s="314">
        <v>533</v>
      </c>
    </row>
    <row r="1696" spans="4:7" ht="15">
      <c r="D1696" s="307" t="str">
        <f t="shared" si="26"/>
        <v>13068 - SATAHOVCI</v>
      </c>
      <c r="E1696" s="312">
        <v>13068</v>
      </c>
      <c r="F1696" s="313" t="s">
        <v>2672</v>
      </c>
      <c r="G1696" s="314">
        <v>409.5</v>
      </c>
    </row>
    <row r="1697" spans="4:7" ht="15">
      <c r="D1697" s="307" t="str">
        <f t="shared" si="26"/>
        <v>13069 - PUŠČA</v>
      </c>
      <c r="E1697" s="312">
        <v>13069</v>
      </c>
      <c r="F1697" s="313" t="s">
        <v>2673</v>
      </c>
      <c r="G1697" s="314">
        <v>726.700012</v>
      </c>
    </row>
    <row r="1698" spans="4:7" ht="15">
      <c r="D1698" s="307" t="str">
        <f t="shared" si="26"/>
        <v>13070 - POLANA</v>
      </c>
      <c r="E1698" s="312">
        <v>13070</v>
      </c>
      <c r="F1698" s="313" t="s">
        <v>2674</v>
      </c>
      <c r="G1698" s="314">
        <v>283.399994</v>
      </c>
    </row>
    <row r="1699" spans="4:7" ht="15">
      <c r="D1699" s="307" t="str">
        <f t="shared" si="26"/>
        <v>13072 - KROG</v>
      </c>
      <c r="E1699" s="312">
        <v>13072</v>
      </c>
      <c r="F1699" s="313" t="s">
        <v>2675</v>
      </c>
      <c r="G1699" s="314">
        <v>1523.599976</v>
      </c>
    </row>
    <row r="1700" spans="4:7" ht="15">
      <c r="D1700" s="307" t="str">
        <f t="shared" si="26"/>
        <v>13073 - VEŠČICA</v>
      </c>
      <c r="E1700" s="312">
        <v>13073</v>
      </c>
      <c r="F1700" s="313" t="s">
        <v>2676</v>
      </c>
      <c r="G1700" s="314">
        <v>2772.899902</v>
      </c>
    </row>
    <row r="1701" spans="4:7" ht="15">
      <c r="D1701" s="307" t="str">
        <f t="shared" si="26"/>
        <v>13074 - BAKOVCI</v>
      </c>
      <c r="E1701" s="312">
        <v>13074</v>
      </c>
      <c r="F1701" s="313" t="s">
        <v>2677</v>
      </c>
      <c r="G1701" s="314">
        <v>2047.5</v>
      </c>
    </row>
    <row r="1702" spans="4:7" ht="15">
      <c r="D1702" s="307" t="str">
        <f t="shared" si="26"/>
        <v>13077 - MARKIŠAVCI</v>
      </c>
      <c r="E1702" s="312">
        <v>13077</v>
      </c>
      <c r="F1702" s="313" t="s">
        <v>2678</v>
      </c>
      <c r="G1702" s="314">
        <v>239.199997</v>
      </c>
    </row>
    <row r="1703" spans="4:7" ht="15">
      <c r="D1703" s="307" t="str">
        <f t="shared" si="26"/>
        <v>13080 - MURSKA SOBOTA</v>
      </c>
      <c r="E1703" s="312">
        <v>13080</v>
      </c>
      <c r="F1703" s="313" t="s">
        <v>640</v>
      </c>
      <c r="G1703" s="314">
        <v>15467.400391</v>
      </c>
    </row>
    <row r="1704" spans="4:7" ht="15">
      <c r="D1704" s="307" t="str">
        <f t="shared" si="26"/>
        <v>13082 - NEMČAVCI</v>
      </c>
      <c r="E1704" s="312">
        <v>13082</v>
      </c>
      <c r="F1704" s="313" t="s">
        <v>2679</v>
      </c>
      <c r="G1704" s="314">
        <v>302.899994</v>
      </c>
    </row>
    <row r="1705" spans="4:7" ht="15">
      <c r="D1705" s="307" t="str">
        <f t="shared" si="26"/>
        <v>13086 - RAKIČAN</v>
      </c>
      <c r="E1705" s="312">
        <v>13086</v>
      </c>
      <c r="F1705" s="313" t="s">
        <v>2680</v>
      </c>
      <c r="G1705" s="314">
        <v>154.699997</v>
      </c>
    </row>
    <row r="1706" spans="4:7" ht="15">
      <c r="D1706" s="307" t="str">
        <f t="shared" si="26"/>
        <v>13090 - MARTJANCI</v>
      </c>
      <c r="E1706" s="312">
        <v>13090</v>
      </c>
      <c r="F1706" s="313" t="s">
        <v>2681</v>
      </c>
      <c r="G1706" s="314">
        <v>709.799988</v>
      </c>
    </row>
    <row r="1707" spans="4:7" ht="15">
      <c r="D1707" s="307" t="str">
        <f t="shared" si="26"/>
        <v>13094 - SEBEBORCI</v>
      </c>
      <c r="E1707" s="312">
        <v>13094</v>
      </c>
      <c r="F1707" s="313" t="s">
        <v>2682</v>
      </c>
      <c r="G1707" s="314">
        <v>399.100006</v>
      </c>
    </row>
    <row r="1708" spans="4:7" ht="15">
      <c r="D1708" s="307" t="str">
        <f t="shared" si="26"/>
        <v>13097 - RAKIČAN</v>
      </c>
      <c r="E1708" s="312">
        <v>13097</v>
      </c>
      <c r="F1708" s="313" t="s">
        <v>2680</v>
      </c>
      <c r="G1708" s="314">
        <v>1575.599976</v>
      </c>
    </row>
    <row r="1709" spans="4:7" ht="15">
      <c r="D1709" s="307" t="str">
        <f t="shared" si="26"/>
        <v>13103 - NORŠINCI</v>
      </c>
      <c r="E1709" s="312">
        <v>13103</v>
      </c>
      <c r="F1709" s="313" t="s">
        <v>2683</v>
      </c>
      <c r="G1709" s="314">
        <v>319.799988</v>
      </c>
    </row>
    <row r="1710" spans="4:7" ht="15">
      <c r="D1710" s="307" t="str">
        <f t="shared" si="26"/>
        <v>13111 - MLAJTINCI</v>
      </c>
      <c r="E1710" s="312">
        <v>13111</v>
      </c>
      <c r="F1710" s="313" t="s">
        <v>2684</v>
      </c>
      <c r="G1710" s="314">
        <v>321.100006</v>
      </c>
    </row>
    <row r="1711" spans="4:7" ht="15">
      <c r="D1711" s="307" t="str">
        <f t="shared" si="26"/>
        <v>13115 - MORAVSKE TOPLICE</v>
      </c>
      <c r="E1711" s="312">
        <v>13115</v>
      </c>
      <c r="F1711" s="313" t="s">
        <v>656</v>
      </c>
      <c r="G1711" s="314">
        <v>729.299988</v>
      </c>
    </row>
    <row r="1712" spans="4:7" ht="15">
      <c r="D1712" s="307" t="str">
        <f t="shared" si="26"/>
        <v>13135 - TEŠANOVCI</v>
      </c>
      <c r="E1712" s="312">
        <v>13135</v>
      </c>
      <c r="F1712" s="313" t="s">
        <v>2685</v>
      </c>
      <c r="G1712" s="314">
        <v>521.299988</v>
      </c>
    </row>
    <row r="1713" spans="4:7" ht="15">
      <c r="D1713" s="307" t="str">
        <f t="shared" si="26"/>
        <v>13140 - IVANCI</v>
      </c>
      <c r="E1713" s="312">
        <v>13140</v>
      </c>
      <c r="F1713" s="313" t="s">
        <v>2686</v>
      </c>
      <c r="G1713" s="314">
        <v>331.5</v>
      </c>
    </row>
    <row r="1714" spans="4:7" ht="15">
      <c r="D1714" s="307" t="str">
        <f t="shared" si="26"/>
        <v>13176 - FILOVCI</v>
      </c>
      <c r="E1714" s="312">
        <v>13176</v>
      </c>
      <c r="F1714" s="313" t="s">
        <v>2687</v>
      </c>
      <c r="G1714" s="314">
        <v>578.5</v>
      </c>
    </row>
    <row r="1715" spans="4:7" ht="15">
      <c r="D1715" s="307" t="str">
        <f t="shared" si="26"/>
        <v>13186 - ČIKEČKA VAS</v>
      </c>
      <c r="E1715" s="312">
        <v>13186</v>
      </c>
      <c r="F1715" s="313" t="s">
        <v>2688</v>
      </c>
      <c r="G1715" s="314">
        <v>127.400002</v>
      </c>
    </row>
    <row r="1716" spans="4:7" ht="15">
      <c r="D1716" s="307" t="str">
        <f t="shared" si="26"/>
        <v>13238 - RJAVICA</v>
      </c>
      <c r="E1716" s="312">
        <v>13238</v>
      </c>
      <c r="F1716" s="313" t="s">
        <v>2689</v>
      </c>
      <c r="G1716" s="314">
        <v>358.799988</v>
      </c>
    </row>
    <row r="1717" spans="4:7" ht="15">
      <c r="D1717" s="307" t="str">
        <f t="shared" si="26"/>
        <v>13262 - CVETLIČNI HRIB</v>
      </c>
      <c r="E1717" s="312">
        <v>13262</v>
      </c>
      <c r="F1717" s="313" t="s">
        <v>2690</v>
      </c>
      <c r="G1717" s="314">
        <v>698.099976</v>
      </c>
    </row>
    <row r="1718" spans="4:7" ht="15">
      <c r="D1718" s="307" t="str">
        <f t="shared" si="26"/>
        <v>13265 - ROGAŠKA SLATINA</v>
      </c>
      <c r="E1718" s="312">
        <v>13265</v>
      </c>
      <c r="F1718" s="313" t="s">
        <v>643</v>
      </c>
      <c r="G1718" s="314">
        <v>6134.700195</v>
      </c>
    </row>
    <row r="1719" spans="4:7" ht="15">
      <c r="D1719" s="307" t="str">
        <f t="shared" si="26"/>
        <v>13277 - SPODNJE SEČOVO</v>
      </c>
      <c r="E1719" s="312">
        <v>13277</v>
      </c>
      <c r="F1719" s="313" t="s">
        <v>2691</v>
      </c>
      <c r="G1719" s="314">
        <v>178.100006</v>
      </c>
    </row>
    <row r="1720" spans="4:7" ht="15">
      <c r="D1720" s="307" t="str">
        <f t="shared" si="26"/>
        <v>13302 - ZGORNJA KOSTRIVNICA</v>
      </c>
      <c r="E1720" s="312">
        <v>13302</v>
      </c>
      <c r="F1720" s="313" t="s">
        <v>2692</v>
      </c>
      <c r="G1720" s="314">
        <v>96.199997</v>
      </c>
    </row>
    <row r="1721" spans="4:7" ht="15">
      <c r="D1721" s="307" t="str">
        <f t="shared" si="26"/>
        <v>13311 - SVETI FLORIJAN</v>
      </c>
      <c r="E1721" s="312">
        <v>13311</v>
      </c>
      <c r="F1721" s="313" t="s">
        <v>2693</v>
      </c>
      <c r="G1721" s="314">
        <v>53.299999</v>
      </c>
    </row>
    <row r="1722" spans="4:7" ht="15">
      <c r="D1722" s="307" t="str">
        <f t="shared" si="26"/>
        <v>13361 - POLJČANE</v>
      </c>
      <c r="E1722" s="312">
        <v>13361</v>
      </c>
      <c r="F1722" s="313" t="s">
        <v>2694</v>
      </c>
      <c r="G1722" s="314">
        <v>3507.399902</v>
      </c>
    </row>
    <row r="1723" spans="4:7" ht="15">
      <c r="D1723" s="307" t="str">
        <f t="shared" si="26"/>
        <v>13390 - PREPUŽ</v>
      </c>
      <c r="E1723" s="312">
        <v>13390</v>
      </c>
      <c r="F1723" s="313" t="s">
        <v>2695</v>
      </c>
      <c r="G1723" s="314">
        <v>153.399994</v>
      </c>
    </row>
    <row r="1724" spans="4:7" ht="15">
      <c r="D1724" s="307" t="str">
        <f t="shared" si="26"/>
        <v>13420 - KEBELJ</v>
      </c>
      <c r="E1724" s="312">
        <v>13420</v>
      </c>
      <c r="F1724" s="313" t="s">
        <v>2696</v>
      </c>
      <c r="G1724" s="314">
        <v>172.899994</v>
      </c>
    </row>
    <row r="1725" spans="4:7" ht="15">
      <c r="D1725" s="307" t="str">
        <f t="shared" si="26"/>
        <v>13427 - VELIKO TINJE</v>
      </c>
      <c r="E1725" s="312">
        <v>13427</v>
      </c>
      <c r="F1725" s="313" t="s">
        <v>2697</v>
      </c>
      <c r="G1725" s="314">
        <v>152.100006</v>
      </c>
    </row>
    <row r="1726" spans="4:7" ht="15">
      <c r="D1726" s="307" t="str">
        <f t="shared" si="26"/>
        <v>13437 - MODRIČ</v>
      </c>
      <c r="E1726" s="312">
        <v>13437</v>
      </c>
      <c r="F1726" s="313" t="s">
        <v>2698</v>
      </c>
      <c r="G1726" s="314">
        <v>107.900002</v>
      </c>
    </row>
    <row r="1727" spans="4:7" ht="15">
      <c r="D1727" s="307" t="str">
        <f t="shared" si="26"/>
        <v>13454 - SPODNJA NOVA VAS</v>
      </c>
      <c r="E1727" s="312">
        <v>13454</v>
      </c>
      <c r="F1727" s="313" t="s">
        <v>2699</v>
      </c>
      <c r="G1727" s="314">
        <v>171.600006</v>
      </c>
    </row>
    <row r="1728" spans="4:7" ht="15">
      <c r="D1728" s="307" t="str">
        <f t="shared" si="26"/>
        <v>13460 - SLOVENSKA BISTRICA</v>
      </c>
      <c r="E1728" s="312">
        <v>13460</v>
      </c>
      <c r="F1728" s="313" t="s">
        <v>678</v>
      </c>
      <c r="G1728" s="314">
        <v>74.099998</v>
      </c>
    </row>
    <row r="1729" spans="4:7" ht="15">
      <c r="D1729" s="307" t="str">
        <f t="shared" si="26"/>
        <v>13493 - LOVRENC 1</v>
      </c>
      <c r="E1729" s="312">
        <v>13493</v>
      </c>
      <c r="F1729" s="313" t="s">
        <v>2700</v>
      </c>
      <c r="G1729" s="314">
        <v>2394.600098</v>
      </c>
    </row>
    <row r="1730" spans="4:7" ht="15">
      <c r="D1730" s="307" t="str">
        <f t="shared" si="26"/>
        <v>13513 - LEHEN</v>
      </c>
      <c r="E1730" s="312">
        <v>13513</v>
      </c>
      <c r="F1730" s="313" t="s">
        <v>2701</v>
      </c>
      <c r="G1730" s="314">
        <v>113.099998</v>
      </c>
    </row>
    <row r="1731" spans="4:7" ht="15">
      <c r="D1731" s="307" t="str">
        <f t="shared" si="26"/>
        <v>13518 - LOVRENC 2</v>
      </c>
      <c r="E1731" s="312">
        <v>13518</v>
      </c>
      <c r="F1731" s="313" t="s">
        <v>2702</v>
      </c>
      <c r="G1731" s="314">
        <v>253.5</v>
      </c>
    </row>
    <row r="1732" spans="4:7" ht="15">
      <c r="D1732" s="307" t="str">
        <f aca="true" t="shared" si="27" ref="D1732:D1795">E1732&amp;" - "&amp;F1732</f>
        <v>13522 - LOVRENC 3</v>
      </c>
      <c r="E1732" s="312">
        <v>13522</v>
      </c>
      <c r="F1732" s="313" t="s">
        <v>2703</v>
      </c>
      <c r="G1732" s="314">
        <v>118.300003</v>
      </c>
    </row>
    <row r="1733" spans="4:7" ht="15">
      <c r="D1733" s="307" t="str">
        <f t="shared" si="27"/>
        <v>13524 - RECENJAK</v>
      </c>
      <c r="E1733" s="312">
        <v>13524</v>
      </c>
      <c r="F1733" s="313" t="s">
        <v>2704</v>
      </c>
      <c r="G1733" s="314">
        <v>74.099998</v>
      </c>
    </row>
    <row r="1734" spans="4:7" ht="15">
      <c r="D1734" s="307" t="str">
        <f t="shared" si="27"/>
        <v>13568 - ŠMARTNO NA POHORJU</v>
      </c>
      <c r="E1734" s="312">
        <v>13568</v>
      </c>
      <c r="F1734" s="313" t="s">
        <v>2705</v>
      </c>
      <c r="G1734" s="314">
        <v>54.599998</v>
      </c>
    </row>
    <row r="1735" spans="4:7" ht="15">
      <c r="D1735" s="307" t="str">
        <f t="shared" si="27"/>
        <v>13569 - ŠMARTNO NA POHORJU</v>
      </c>
      <c r="E1735" s="312">
        <v>13569</v>
      </c>
      <c r="F1735" s="313" t="s">
        <v>2705</v>
      </c>
      <c r="G1735" s="314">
        <v>84.5</v>
      </c>
    </row>
    <row r="1736" spans="4:7" ht="15">
      <c r="D1736" s="307" t="str">
        <f t="shared" si="27"/>
        <v>13582 - ZGORNJA POLSKAVA</v>
      </c>
      <c r="E1736" s="312">
        <v>13582</v>
      </c>
      <c r="F1736" s="313" t="s">
        <v>2706</v>
      </c>
      <c r="G1736" s="314">
        <v>2405</v>
      </c>
    </row>
    <row r="1737" spans="4:7" ht="15">
      <c r="D1737" s="307" t="str">
        <f t="shared" si="27"/>
        <v>13605 - SMOLNIK_GLAZUTA</v>
      </c>
      <c r="E1737" s="312">
        <v>13605</v>
      </c>
      <c r="F1737" s="313" t="s">
        <v>2707</v>
      </c>
      <c r="G1737" s="314">
        <v>96.199997</v>
      </c>
    </row>
    <row r="1738" spans="4:7" ht="15">
      <c r="D1738" s="307" t="str">
        <f t="shared" si="27"/>
        <v>13608 - ZGORNJI BOČ</v>
      </c>
      <c r="E1738" s="312">
        <v>13608</v>
      </c>
      <c r="F1738" s="313" t="s">
        <v>2708</v>
      </c>
      <c r="G1738" s="314">
        <v>816.400024</v>
      </c>
    </row>
    <row r="1739" spans="4:7" ht="15">
      <c r="D1739" s="307" t="str">
        <f t="shared" si="27"/>
        <v>13627 - JANŽEVA GORA</v>
      </c>
      <c r="E1739" s="312">
        <v>13627</v>
      </c>
      <c r="F1739" s="313" t="s">
        <v>2709</v>
      </c>
      <c r="G1739" s="314">
        <v>2328.300049</v>
      </c>
    </row>
    <row r="1740" spans="4:7" ht="15">
      <c r="D1740" s="307" t="str">
        <f t="shared" si="27"/>
        <v>13646 - BEZENA</v>
      </c>
      <c r="E1740" s="312">
        <v>13646</v>
      </c>
      <c r="F1740" s="313" t="s">
        <v>2710</v>
      </c>
      <c r="G1740" s="314">
        <v>439.399994</v>
      </c>
    </row>
    <row r="1741" spans="4:7" ht="15">
      <c r="D1741" s="307" t="str">
        <f t="shared" si="27"/>
        <v>13647 - BEZENA</v>
      </c>
      <c r="E1741" s="312">
        <v>13647</v>
      </c>
      <c r="F1741" s="313" t="s">
        <v>2710</v>
      </c>
      <c r="G1741" s="314">
        <v>65</v>
      </c>
    </row>
    <row r="1742" spans="4:7" ht="15">
      <c r="D1742" s="307" t="str">
        <f t="shared" si="27"/>
        <v>13652 - RUŠE</v>
      </c>
      <c r="E1742" s="312">
        <v>13652</v>
      </c>
      <c r="F1742" s="313" t="s">
        <v>2492</v>
      </c>
      <c r="G1742" s="314">
        <v>6254.299805</v>
      </c>
    </row>
    <row r="1743" spans="4:7" ht="15">
      <c r="D1743" s="307" t="str">
        <f t="shared" si="27"/>
        <v>13656 - ZGORNJA SELNICA</v>
      </c>
      <c r="E1743" s="312">
        <v>13656</v>
      </c>
      <c r="F1743" s="313" t="s">
        <v>2711</v>
      </c>
      <c r="G1743" s="314">
        <v>1203.800049</v>
      </c>
    </row>
    <row r="1744" spans="4:7" ht="15">
      <c r="D1744" s="307" t="str">
        <f t="shared" si="27"/>
        <v>13695 - MAKOLE</v>
      </c>
      <c r="E1744" s="312">
        <v>13695</v>
      </c>
      <c r="F1744" s="313" t="s">
        <v>2712</v>
      </c>
      <c r="G1744" s="314">
        <v>336.700012</v>
      </c>
    </row>
    <row r="1745" spans="4:7" ht="15">
      <c r="D1745" s="307" t="str">
        <f t="shared" si="27"/>
        <v>13720 - LOŽNICA</v>
      </c>
      <c r="E1745" s="312">
        <v>13720</v>
      </c>
      <c r="F1745" s="313" t="s">
        <v>2713</v>
      </c>
      <c r="G1745" s="314">
        <v>96.199997</v>
      </c>
    </row>
    <row r="1746" spans="4:7" ht="15">
      <c r="D1746" s="307" t="str">
        <f t="shared" si="27"/>
        <v>13753 - PEČKE</v>
      </c>
      <c r="E1746" s="312">
        <v>13753</v>
      </c>
      <c r="F1746" s="313" t="s">
        <v>2714</v>
      </c>
      <c r="G1746" s="314">
        <v>274.299988</v>
      </c>
    </row>
    <row r="1747" spans="4:7" ht="15">
      <c r="D1747" s="307" t="str">
        <f t="shared" si="27"/>
        <v>13783 - LESKOVEC</v>
      </c>
      <c r="E1747" s="312">
        <v>13783</v>
      </c>
      <c r="F1747" s="313" t="s">
        <v>2299</v>
      </c>
      <c r="G1747" s="314">
        <v>785.200012</v>
      </c>
    </row>
    <row r="1748" spans="4:7" ht="15">
      <c r="D1748" s="307" t="str">
        <f t="shared" si="27"/>
        <v>13784 - ČREŠNJEVEC</v>
      </c>
      <c r="E1748" s="312">
        <v>13784</v>
      </c>
      <c r="F1748" s="313" t="s">
        <v>2715</v>
      </c>
      <c r="G1748" s="314">
        <v>512.200012</v>
      </c>
    </row>
    <row r="1749" spans="4:7" ht="15">
      <c r="D1749" s="307" t="str">
        <f t="shared" si="27"/>
        <v>13789 - SPODNJA POLSKAVA</v>
      </c>
      <c r="E1749" s="312">
        <v>13789</v>
      </c>
      <c r="F1749" s="313" t="s">
        <v>2716</v>
      </c>
      <c r="G1749" s="314">
        <v>1370.199951</v>
      </c>
    </row>
    <row r="1750" spans="4:7" ht="15">
      <c r="D1750" s="307" t="str">
        <f t="shared" si="27"/>
        <v>13792 - PRAGERSKO</v>
      </c>
      <c r="E1750" s="312">
        <v>13792</v>
      </c>
      <c r="F1750" s="313" t="s">
        <v>2717</v>
      </c>
      <c r="G1750" s="314">
        <v>2579.199951</v>
      </c>
    </row>
    <row r="1751" spans="4:7" ht="15">
      <c r="D1751" s="307" t="str">
        <f t="shared" si="27"/>
        <v>13799 - BREZNO</v>
      </c>
      <c r="E1751" s="312">
        <v>13799</v>
      </c>
      <c r="F1751" s="313" t="s">
        <v>2444</v>
      </c>
      <c r="G1751" s="314">
        <v>460.200012</v>
      </c>
    </row>
    <row r="1752" spans="4:7" ht="15">
      <c r="D1752" s="307" t="str">
        <f t="shared" si="27"/>
        <v>13804 - BREZNO 2</v>
      </c>
      <c r="E1752" s="312">
        <v>13804</v>
      </c>
      <c r="F1752" s="313" t="s">
        <v>2718</v>
      </c>
      <c r="G1752" s="314">
        <v>217.100006</v>
      </c>
    </row>
    <row r="1753" spans="4:7" ht="15">
      <c r="D1753" s="307" t="str">
        <f t="shared" si="27"/>
        <v>13807 - PODVELKA</v>
      </c>
      <c r="E1753" s="312">
        <v>13807</v>
      </c>
      <c r="F1753" s="313" t="s">
        <v>2719</v>
      </c>
      <c r="G1753" s="314">
        <v>443.299988</v>
      </c>
    </row>
    <row r="1754" spans="4:7" ht="15">
      <c r="D1754" s="307" t="str">
        <f t="shared" si="27"/>
        <v>13819 - OŽBALT</v>
      </c>
      <c r="E1754" s="312">
        <v>13819</v>
      </c>
      <c r="F1754" s="313" t="s">
        <v>2720</v>
      </c>
      <c r="G1754" s="314">
        <v>253.5</v>
      </c>
    </row>
    <row r="1755" spans="4:7" ht="15">
      <c r="D1755" s="307" t="str">
        <f t="shared" si="27"/>
        <v>13918 - DOBOVEC PRI ROGATCU 1</v>
      </c>
      <c r="E1755" s="312">
        <v>13918</v>
      </c>
      <c r="F1755" s="313" t="s">
        <v>2721</v>
      </c>
      <c r="G1755" s="314">
        <v>107.900002</v>
      </c>
    </row>
    <row r="1756" spans="4:7" ht="15">
      <c r="D1756" s="307" t="str">
        <f t="shared" si="27"/>
        <v>13933 - SVETI JURIJ</v>
      </c>
      <c r="E1756" s="312">
        <v>13933</v>
      </c>
      <c r="F1756" s="313" t="s">
        <v>2722</v>
      </c>
      <c r="G1756" s="314">
        <v>85.800003</v>
      </c>
    </row>
    <row r="1757" spans="4:7" ht="15">
      <c r="D1757" s="307" t="str">
        <f t="shared" si="27"/>
        <v>13943 - ROGATEC</v>
      </c>
      <c r="E1757" s="312">
        <v>13943</v>
      </c>
      <c r="F1757" s="313" t="s">
        <v>2723</v>
      </c>
      <c r="G1757" s="314">
        <v>1768</v>
      </c>
    </row>
    <row r="1758" spans="4:7" ht="15">
      <c r="D1758" s="307" t="str">
        <f t="shared" si="27"/>
        <v>13949 - ŽAHENBERC 1</v>
      </c>
      <c r="E1758" s="312">
        <v>13949</v>
      </c>
      <c r="F1758" s="313" t="s">
        <v>2724</v>
      </c>
      <c r="G1758" s="314">
        <v>53.299999</v>
      </c>
    </row>
    <row r="1759" spans="4:7" ht="15">
      <c r="D1759" s="307" t="str">
        <f t="shared" si="27"/>
        <v>13950 - TLAKE</v>
      </c>
      <c r="E1759" s="312">
        <v>13950</v>
      </c>
      <c r="F1759" s="313" t="s">
        <v>2725</v>
      </c>
      <c r="G1759" s="314">
        <v>54.599998</v>
      </c>
    </row>
    <row r="1760" spans="4:7" ht="15">
      <c r="D1760" s="307" t="str">
        <f t="shared" si="27"/>
        <v>14037 - STAROŠINCE</v>
      </c>
      <c r="E1760" s="312">
        <v>14037</v>
      </c>
      <c r="F1760" s="313" t="s">
        <v>2726</v>
      </c>
      <c r="G1760" s="314">
        <v>280.799988</v>
      </c>
    </row>
    <row r="1761" spans="4:7" ht="15">
      <c r="D1761" s="307" t="str">
        <f t="shared" si="27"/>
        <v>14038 - KUNGOTA PRI PTUJU</v>
      </c>
      <c r="E1761" s="312">
        <v>14038</v>
      </c>
      <c r="F1761" s="313" t="s">
        <v>2727</v>
      </c>
      <c r="G1761" s="314">
        <v>492.700012</v>
      </c>
    </row>
    <row r="1762" spans="4:7" ht="15">
      <c r="D1762" s="307" t="str">
        <f t="shared" si="27"/>
        <v>14039 - GEREČJA VAS</v>
      </c>
      <c r="E1762" s="312">
        <v>14039</v>
      </c>
      <c r="F1762" s="313" t="s">
        <v>2728</v>
      </c>
      <c r="G1762" s="314">
        <v>621.400024</v>
      </c>
    </row>
    <row r="1763" spans="4:7" ht="15">
      <c r="D1763" s="307" t="str">
        <f t="shared" si="27"/>
        <v>14040 - NJIVERCE</v>
      </c>
      <c r="E1763" s="312">
        <v>14040</v>
      </c>
      <c r="F1763" s="313" t="s">
        <v>2729</v>
      </c>
      <c r="G1763" s="314">
        <v>2312.699951</v>
      </c>
    </row>
    <row r="1764" spans="4:7" ht="15">
      <c r="D1764" s="307" t="str">
        <f t="shared" si="27"/>
        <v>14045 - SESTRŽE</v>
      </c>
      <c r="E1764" s="312">
        <v>14045</v>
      </c>
      <c r="F1764" s="313" t="s">
        <v>2730</v>
      </c>
      <c r="G1764" s="314">
        <v>176.800003</v>
      </c>
    </row>
    <row r="1765" spans="4:7" ht="15">
      <c r="D1765" s="307" t="str">
        <f t="shared" si="27"/>
        <v>14122 - KORITNO</v>
      </c>
      <c r="E1765" s="312">
        <v>14122</v>
      </c>
      <c r="F1765" s="313" t="s">
        <v>1719</v>
      </c>
      <c r="G1765" s="314">
        <v>414.700012</v>
      </c>
    </row>
    <row r="1766" spans="4:7" ht="15">
      <c r="D1766" s="307" t="str">
        <f t="shared" si="27"/>
        <v>14156 - PLETERJE</v>
      </c>
      <c r="E1766" s="312">
        <v>14156</v>
      </c>
      <c r="F1766" s="313" t="s">
        <v>2731</v>
      </c>
      <c r="G1766" s="314">
        <v>185.899994</v>
      </c>
    </row>
    <row r="1767" spans="4:7" ht="15">
      <c r="D1767" s="307" t="str">
        <f t="shared" si="27"/>
        <v>14162 - MIHOVCE</v>
      </c>
      <c r="E1767" s="312">
        <v>14162</v>
      </c>
      <c r="F1767" s="313" t="s">
        <v>2732</v>
      </c>
      <c r="G1767" s="314">
        <v>458.899994</v>
      </c>
    </row>
    <row r="1768" spans="4:7" ht="15">
      <c r="D1768" s="307" t="str">
        <f t="shared" si="27"/>
        <v>14167 - ŽUPEČJA VAS</v>
      </c>
      <c r="E1768" s="312">
        <v>14167</v>
      </c>
      <c r="F1768" s="313" t="s">
        <v>2733</v>
      </c>
      <c r="G1768" s="314">
        <v>1294.800049</v>
      </c>
    </row>
    <row r="1769" spans="4:7" ht="15">
      <c r="D1769" s="307" t="str">
        <f t="shared" si="27"/>
        <v>14170 - SPODNJE JABLANE</v>
      </c>
      <c r="E1769" s="312">
        <v>14170</v>
      </c>
      <c r="F1769" s="313" t="s">
        <v>2734</v>
      </c>
      <c r="G1769" s="314">
        <v>1680.900024</v>
      </c>
    </row>
    <row r="1770" spans="4:7" ht="15">
      <c r="D1770" s="307" t="str">
        <f t="shared" si="27"/>
        <v>14171 - CIRKOVCE</v>
      </c>
      <c r="E1770" s="312">
        <v>14171</v>
      </c>
      <c r="F1770" s="313" t="s">
        <v>2735</v>
      </c>
      <c r="G1770" s="314">
        <v>243.100006</v>
      </c>
    </row>
    <row r="1771" spans="4:7" ht="15">
      <c r="D1771" s="307" t="str">
        <f t="shared" si="27"/>
        <v>14369 - ZGORNJI LESKOVEC</v>
      </c>
      <c r="E1771" s="312">
        <v>14369</v>
      </c>
      <c r="F1771" s="313" t="s">
        <v>2736</v>
      </c>
      <c r="G1771" s="314">
        <v>149.5</v>
      </c>
    </row>
    <row r="1772" spans="4:7" ht="15">
      <c r="D1772" s="307" t="str">
        <f t="shared" si="27"/>
        <v>14370 - ZGORNJI LESKOVEC</v>
      </c>
      <c r="E1772" s="312">
        <v>14370</v>
      </c>
      <c r="F1772" s="313" t="s">
        <v>2736</v>
      </c>
      <c r="G1772" s="314">
        <v>75.400002</v>
      </c>
    </row>
    <row r="1773" spans="4:7" ht="15">
      <c r="D1773" s="307" t="str">
        <f t="shared" si="27"/>
        <v>14402 - APAČE</v>
      </c>
      <c r="E1773" s="312">
        <v>14402</v>
      </c>
      <c r="F1773" s="313" t="s">
        <v>2737</v>
      </c>
      <c r="G1773" s="314">
        <v>1227.199951</v>
      </c>
    </row>
    <row r="1774" spans="4:7" ht="15">
      <c r="D1774" s="307" t="str">
        <f t="shared" si="27"/>
        <v>14405 - TRNOVEC</v>
      </c>
      <c r="E1774" s="312">
        <v>14405</v>
      </c>
      <c r="F1774" s="313" t="s">
        <v>2428</v>
      </c>
      <c r="G1774" s="314">
        <v>503.100006</v>
      </c>
    </row>
    <row r="1775" spans="4:7" ht="15">
      <c r="D1775" s="307" t="str">
        <f t="shared" si="27"/>
        <v>14407 - VIDEM PRI PTUJU</v>
      </c>
      <c r="E1775" s="312">
        <v>14407</v>
      </c>
      <c r="F1775" s="313" t="s">
        <v>2738</v>
      </c>
      <c r="G1775" s="314">
        <v>1835.599976</v>
      </c>
    </row>
    <row r="1776" spans="4:7" ht="15">
      <c r="D1776" s="307" t="str">
        <f t="shared" si="27"/>
        <v>14418 - TRŽEC</v>
      </c>
      <c r="E1776" s="312">
        <v>14418</v>
      </c>
      <c r="F1776" s="313" t="s">
        <v>2739</v>
      </c>
      <c r="G1776" s="314">
        <v>79.300003</v>
      </c>
    </row>
    <row r="1777" spans="4:7" ht="15">
      <c r="D1777" s="307" t="str">
        <f t="shared" si="27"/>
        <v>14419 - ZGORNJA PRISTAVA</v>
      </c>
      <c r="E1777" s="312">
        <v>14419</v>
      </c>
      <c r="F1777" s="313" t="s">
        <v>2740</v>
      </c>
      <c r="G1777" s="314">
        <v>1349.400024</v>
      </c>
    </row>
    <row r="1778" spans="4:7" ht="15">
      <c r="D1778" s="307" t="str">
        <f t="shared" si="27"/>
        <v>14422 - GEREČJA VAS</v>
      </c>
      <c r="E1778" s="312">
        <v>14422</v>
      </c>
      <c r="F1778" s="313" t="s">
        <v>2728</v>
      </c>
      <c r="G1778" s="314">
        <v>110.5</v>
      </c>
    </row>
    <row r="1779" spans="4:7" ht="15">
      <c r="D1779" s="307" t="str">
        <f t="shared" si="27"/>
        <v>14425 - ZGORNJA HAJDINA</v>
      </c>
      <c r="E1779" s="312">
        <v>14425</v>
      </c>
      <c r="F1779" s="313" t="s">
        <v>2741</v>
      </c>
      <c r="G1779" s="314">
        <v>383.5</v>
      </c>
    </row>
    <row r="1780" spans="4:7" ht="15">
      <c r="D1780" s="307" t="str">
        <f t="shared" si="27"/>
        <v>14434 - ŠTURMOVCI</v>
      </c>
      <c r="E1780" s="312">
        <v>14434</v>
      </c>
      <c r="F1780" s="313" t="s">
        <v>2742</v>
      </c>
      <c r="G1780" s="314">
        <v>87.099998</v>
      </c>
    </row>
    <row r="1781" spans="4:7" ht="15">
      <c r="D1781" s="307" t="str">
        <f t="shared" si="27"/>
        <v>14491 - ZGORNJA GORICA</v>
      </c>
      <c r="E1781" s="312">
        <v>14491</v>
      </c>
      <c r="F1781" s="313" t="s">
        <v>2743</v>
      </c>
      <c r="G1781" s="314">
        <v>379.600006</v>
      </c>
    </row>
    <row r="1782" spans="4:7" ht="15">
      <c r="D1782" s="307" t="str">
        <f t="shared" si="27"/>
        <v>14494 - SPODNJA GORICA</v>
      </c>
      <c r="E1782" s="312">
        <v>14494</v>
      </c>
      <c r="F1782" s="313" t="s">
        <v>2744</v>
      </c>
      <c r="G1782" s="314">
        <v>67.599998</v>
      </c>
    </row>
    <row r="1783" spans="4:7" ht="15">
      <c r="D1783" s="307" t="str">
        <f t="shared" si="27"/>
        <v>14495 - DVORJANE</v>
      </c>
      <c r="E1783" s="312">
        <v>14495</v>
      </c>
      <c r="F1783" s="313" t="s">
        <v>2745</v>
      </c>
      <c r="G1783" s="314">
        <v>1037.400024</v>
      </c>
    </row>
    <row r="1784" spans="4:7" ht="15">
      <c r="D1784" s="307" t="str">
        <f t="shared" si="27"/>
        <v>14499 - JEŠENCA</v>
      </c>
      <c r="E1784" s="312">
        <v>14499</v>
      </c>
      <c r="F1784" s="313" t="s">
        <v>2746</v>
      </c>
      <c r="G1784" s="314">
        <v>205.399994</v>
      </c>
    </row>
    <row r="1785" spans="4:7" ht="15">
      <c r="D1785" s="307" t="str">
        <f t="shared" si="27"/>
        <v>14500 - MORJE</v>
      </c>
      <c r="E1785" s="312">
        <v>14500</v>
      </c>
      <c r="F1785" s="313" t="s">
        <v>2747</v>
      </c>
      <c r="G1785" s="314">
        <v>118.300003</v>
      </c>
    </row>
    <row r="1786" spans="4:7" ht="15">
      <c r="D1786" s="307" t="str">
        <f t="shared" si="27"/>
        <v>14514 - SPODNJE HOČE</v>
      </c>
      <c r="E1786" s="312">
        <v>14514</v>
      </c>
      <c r="F1786" s="313" t="s">
        <v>2748</v>
      </c>
      <c r="G1786" s="314">
        <v>2771.600098</v>
      </c>
    </row>
    <row r="1787" spans="4:7" ht="15">
      <c r="D1787" s="307" t="str">
        <f t="shared" si="27"/>
        <v>14522 - HOTINJA VAS</v>
      </c>
      <c r="E1787" s="312">
        <v>14522</v>
      </c>
      <c r="F1787" s="313" t="s">
        <v>2749</v>
      </c>
      <c r="G1787" s="314">
        <v>97.5</v>
      </c>
    </row>
    <row r="1788" spans="4:7" ht="15">
      <c r="D1788" s="307" t="str">
        <f t="shared" si="27"/>
        <v>14523 - SKOKE</v>
      </c>
      <c r="E1788" s="312">
        <v>14523</v>
      </c>
      <c r="F1788" s="313" t="s">
        <v>2750</v>
      </c>
      <c r="G1788" s="314">
        <v>2285.399902</v>
      </c>
    </row>
    <row r="1789" spans="4:7" ht="15">
      <c r="D1789" s="307" t="str">
        <f t="shared" si="27"/>
        <v>14526 - BRUNŠVIK</v>
      </c>
      <c r="E1789" s="312">
        <v>14526</v>
      </c>
      <c r="F1789" s="313" t="s">
        <v>2751</v>
      </c>
      <c r="G1789" s="314">
        <v>559</v>
      </c>
    </row>
    <row r="1790" spans="4:7" ht="15">
      <c r="D1790" s="307" t="str">
        <f t="shared" si="27"/>
        <v>14527 - TRNIČE</v>
      </c>
      <c r="E1790" s="312">
        <v>14527</v>
      </c>
      <c r="F1790" s="313" t="s">
        <v>2752</v>
      </c>
      <c r="G1790" s="314">
        <v>1203.800049</v>
      </c>
    </row>
    <row r="1791" spans="4:7" ht="15">
      <c r="D1791" s="307" t="str">
        <f t="shared" si="27"/>
        <v>14528 - ZLATOLIČJE</v>
      </c>
      <c r="E1791" s="312">
        <v>14528</v>
      </c>
      <c r="F1791" s="313" t="s">
        <v>2753</v>
      </c>
      <c r="G1791" s="314">
        <v>964.599976</v>
      </c>
    </row>
    <row r="1792" spans="4:7" ht="15">
      <c r="D1792" s="307" t="str">
        <f t="shared" si="27"/>
        <v>14529 - ZLATOLIČJE</v>
      </c>
      <c r="E1792" s="312">
        <v>14529</v>
      </c>
      <c r="F1792" s="313" t="s">
        <v>2753</v>
      </c>
      <c r="G1792" s="314">
        <v>54.599998</v>
      </c>
    </row>
    <row r="1793" spans="4:7" ht="15">
      <c r="D1793" s="307" t="str">
        <f t="shared" si="27"/>
        <v>14530 - TRNIČE</v>
      </c>
      <c r="E1793" s="312">
        <v>14530</v>
      </c>
      <c r="F1793" s="313" t="s">
        <v>2752</v>
      </c>
      <c r="G1793" s="314">
        <v>752.700012</v>
      </c>
    </row>
    <row r="1794" spans="4:7" ht="15">
      <c r="D1794" s="307" t="str">
        <f t="shared" si="27"/>
        <v>14531 - ROŠNJA</v>
      </c>
      <c r="E1794" s="312">
        <v>14531</v>
      </c>
      <c r="F1794" s="313" t="s">
        <v>2754</v>
      </c>
      <c r="G1794" s="314">
        <v>855.400024</v>
      </c>
    </row>
    <row r="1795" spans="4:7" ht="15">
      <c r="D1795" s="307" t="str">
        <f t="shared" si="27"/>
        <v>14532 - DRAVSKI DVOR</v>
      </c>
      <c r="E1795" s="312">
        <v>14532</v>
      </c>
      <c r="F1795" s="313" t="s">
        <v>2755</v>
      </c>
      <c r="G1795" s="314">
        <v>296.399994</v>
      </c>
    </row>
    <row r="1796" spans="4:7" ht="15">
      <c r="D1796" s="307" t="str">
        <f aca="true" t="shared" si="28" ref="D1796:D1859">E1796&amp;" - "&amp;F1796</f>
        <v>14533 - DRAVSKI DVOR</v>
      </c>
      <c r="E1796" s="312">
        <v>14533</v>
      </c>
      <c r="F1796" s="313" t="s">
        <v>2755</v>
      </c>
      <c r="G1796" s="314">
        <v>562.900024</v>
      </c>
    </row>
    <row r="1797" spans="4:7" ht="15">
      <c r="D1797" s="307" t="str">
        <f t="shared" si="28"/>
        <v>14534 - VURBERK</v>
      </c>
      <c r="E1797" s="312">
        <v>14534</v>
      </c>
      <c r="F1797" s="313" t="s">
        <v>2756</v>
      </c>
      <c r="G1797" s="314">
        <v>356.200012</v>
      </c>
    </row>
    <row r="1798" spans="4:7" ht="15">
      <c r="D1798" s="307" t="str">
        <f t="shared" si="28"/>
        <v>14537 - STARŠE</v>
      </c>
      <c r="E1798" s="312">
        <v>14537</v>
      </c>
      <c r="F1798" s="313" t="s">
        <v>769</v>
      </c>
      <c r="G1798" s="314">
        <v>1064.699951</v>
      </c>
    </row>
    <row r="1799" spans="4:7" ht="15">
      <c r="D1799" s="307" t="str">
        <f t="shared" si="28"/>
        <v>14544 - SPODNJE HOČE</v>
      </c>
      <c r="E1799" s="312">
        <v>14544</v>
      </c>
      <c r="F1799" s="313" t="s">
        <v>2748</v>
      </c>
      <c r="G1799" s="314">
        <v>249.600006</v>
      </c>
    </row>
    <row r="1800" spans="4:7" ht="15">
      <c r="D1800" s="307" t="str">
        <f t="shared" si="28"/>
        <v>14549 - PIVOLA</v>
      </c>
      <c r="E1800" s="312">
        <v>14549</v>
      </c>
      <c r="F1800" s="313" t="s">
        <v>2757</v>
      </c>
      <c r="G1800" s="314">
        <v>172.899994</v>
      </c>
    </row>
    <row r="1801" spans="4:7" ht="15">
      <c r="D1801" s="307" t="str">
        <f t="shared" si="28"/>
        <v>14550 - PIVOLA</v>
      </c>
      <c r="E1801" s="312">
        <v>14550</v>
      </c>
      <c r="F1801" s="313" t="s">
        <v>2757</v>
      </c>
      <c r="G1801" s="314">
        <v>62.400002</v>
      </c>
    </row>
    <row r="1802" spans="4:7" ht="15">
      <c r="D1802" s="307" t="str">
        <f t="shared" si="28"/>
        <v>14552 - ZGORNJE HOČE</v>
      </c>
      <c r="E1802" s="312">
        <v>14552</v>
      </c>
      <c r="F1802" s="313" t="s">
        <v>2758</v>
      </c>
      <c r="G1802" s="314">
        <v>325</v>
      </c>
    </row>
    <row r="1803" spans="4:7" ht="15">
      <c r="D1803" s="307" t="str">
        <f t="shared" si="28"/>
        <v>14556 - SPODNJE HOČE</v>
      </c>
      <c r="E1803" s="312">
        <v>14556</v>
      </c>
      <c r="F1803" s="313" t="s">
        <v>2748</v>
      </c>
      <c r="G1803" s="314">
        <v>490.100006</v>
      </c>
    </row>
    <row r="1804" spans="4:7" ht="15">
      <c r="D1804" s="307" t="str">
        <f t="shared" si="28"/>
        <v>14557 - SKOKE</v>
      </c>
      <c r="E1804" s="312">
        <v>14557</v>
      </c>
      <c r="F1804" s="313" t="s">
        <v>2750</v>
      </c>
      <c r="G1804" s="314">
        <v>1674.400024</v>
      </c>
    </row>
    <row r="1805" spans="4:7" ht="15">
      <c r="D1805" s="307" t="str">
        <f t="shared" si="28"/>
        <v>14564 - MIKLAVŽ NA DRAVSKEM POLJU</v>
      </c>
      <c r="E1805" s="312">
        <v>14564</v>
      </c>
      <c r="F1805" s="313" t="s">
        <v>2759</v>
      </c>
      <c r="G1805" s="314">
        <v>509.600006</v>
      </c>
    </row>
    <row r="1806" spans="4:7" ht="15">
      <c r="D1806" s="307" t="str">
        <f t="shared" si="28"/>
        <v>14574 - ZIMICA</v>
      </c>
      <c r="E1806" s="312">
        <v>14574</v>
      </c>
      <c r="F1806" s="313" t="s">
        <v>2760</v>
      </c>
      <c r="G1806" s="314">
        <v>195</v>
      </c>
    </row>
    <row r="1807" spans="4:7" ht="15">
      <c r="D1807" s="307" t="str">
        <f t="shared" si="28"/>
        <v>14607 - PIVOLA</v>
      </c>
      <c r="E1807" s="312">
        <v>14607</v>
      </c>
      <c r="F1807" s="313" t="s">
        <v>2757</v>
      </c>
      <c r="G1807" s="314">
        <v>1695.199951</v>
      </c>
    </row>
    <row r="1808" spans="4:7" ht="15">
      <c r="D1808" s="307" t="str">
        <f t="shared" si="28"/>
        <v>14752 - SVEČINA</v>
      </c>
      <c r="E1808" s="312">
        <v>14752</v>
      </c>
      <c r="F1808" s="313" t="s">
        <v>2761</v>
      </c>
      <c r="G1808" s="314">
        <v>75.400002</v>
      </c>
    </row>
    <row r="1809" spans="4:7" ht="15">
      <c r="D1809" s="307" t="str">
        <f t="shared" si="28"/>
        <v>14753 - SLATINSKI DOL</v>
      </c>
      <c r="E1809" s="312">
        <v>14753</v>
      </c>
      <c r="F1809" s="313" t="s">
        <v>2762</v>
      </c>
      <c r="G1809" s="314">
        <v>80.599998</v>
      </c>
    </row>
    <row r="1810" spans="4:7" ht="15">
      <c r="D1810" s="307" t="str">
        <f t="shared" si="28"/>
        <v>14765 - SPODNJE DOBRENJE</v>
      </c>
      <c r="E1810" s="312">
        <v>14765</v>
      </c>
      <c r="F1810" s="313" t="s">
        <v>2763</v>
      </c>
      <c r="G1810" s="314">
        <v>559</v>
      </c>
    </row>
    <row r="1811" spans="4:7" ht="15">
      <c r="D1811" s="307" t="str">
        <f t="shared" si="28"/>
        <v>14775 - ROŠPOH - DEL</v>
      </c>
      <c r="E1811" s="312">
        <v>14775</v>
      </c>
      <c r="F1811" s="313" t="s">
        <v>2764</v>
      </c>
      <c r="G1811" s="314">
        <v>401.700012</v>
      </c>
    </row>
    <row r="1812" spans="4:7" ht="15">
      <c r="D1812" s="307" t="str">
        <f t="shared" si="28"/>
        <v>14814 - ZGORNJA KUNGOTA</v>
      </c>
      <c r="E1812" s="312">
        <v>14814</v>
      </c>
      <c r="F1812" s="313" t="s">
        <v>2765</v>
      </c>
      <c r="G1812" s="314">
        <v>1020.5</v>
      </c>
    </row>
    <row r="1813" spans="4:7" ht="15">
      <c r="D1813" s="307" t="str">
        <f t="shared" si="28"/>
        <v>14827 - STRELCI</v>
      </c>
      <c r="E1813" s="312">
        <v>14827</v>
      </c>
      <c r="F1813" s="313" t="s">
        <v>2766</v>
      </c>
      <c r="G1813" s="314">
        <v>140.399994</v>
      </c>
    </row>
    <row r="1814" spans="4:7" ht="15">
      <c r="D1814" s="307" t="str">
        <f t="shared" si="28"/>
        <v>14830 - SOBETINCI</v>
      </c>
      <c r="E1814" s="312">
        <v>14830</v>
      </c>
      <c r="F1814" s="313" t="s">
        <v>2767</v>
      </c>
      <c r="G1814" s="314">
        <v>232.699997</v>
      </c>
    </row>
    <row r="1815" spans="4:7" ht="15">
      <c r="D1815" s="307" t="str">
        <f t="shared" si="28"/>
        <v>14837 - ZAGOJIČI</v>
      </c>
      <c r="E1815" s="312">
        <v>14837</v>
      </c>
      <c r="F1815" s="313" t="s">
        <v>2768</v>
      </c>
      <c r="G1815" s="314">
        <v>227.5</v>
      </c>
    </row>
    <row r="1816" spans="4:7" ht="15">
      <c r="D1816" s="307" t="str">
        <f t="shared" si="28"/>
        <v>14860 - CIRKULANE</v>
      </c>
      <c r="E1816" s="312">
        <v>14860</v>
      </c>
      <c r="F1816" s="313" t="s">
        <v>2769</v>
      </c>
      <c r="G1816" s="314">
        <v>634.400024</v>
      </c>
    </row>
    <row r="1817" spans="4:7" ht="15">
      <c r="D1817" s="307" t="str">
        <f t="shared" si="28"/>
        <v>14870 - STOJNCI</v>
      </c>
      <c r="E1817" s="312">
        <v>14870</v>
      </c>
      <c r="F1817" s="313" t="s">
        <v>2770</v>
      </c>
      <c r="G1817" s="314">
        <v>3546.399902</v>
      </c>
    </row>
    <row r="1818" spans="4:7" ht="15">
      <c r="D1818" s="307" t="str">
        <f t="shared" si="28"/>
        <v>14884 - ZAMUŠANI</v>
      </c>
      <c r="E1818" s="312">
        <v>14884</v>
      </c>
      <c r="F1818" s="313" t="s">
        <v>2771</v>
      </c>
      <c r="G1818" s="314">
        <v>2074.800049</v>
      </c>
    </row>
    <row r="1819" spans="4:7" ht="15">
      <c r="D1819" s="307" t="str">
        <f t="shared" si="28"/>
        <v>14928 - ZAVRČ</v>
      </c>
      <c r="E1819" s="312">
        <v>14928</v>
      </c>
      <c r="F1819" s="313" t="s">
        <v>2772</v>
      </c>
      <c r="G1819" s="314">
        <v>68.900002</v>
      </c>
    </row>
    <row r="1820" spans="4:7" ht="15">
      <c r="D1820" s="307" t="str">
        <f t="shared" si="28"/>
        <v>14936 - HRASTOVEC - GORIČAK</v>
      </c>
      <c r="E1820" s="312">
        <v>14936</v>
      </c>
      <c r="F1820" s="313" t="s">
        <v>2773</v>
      </c>
      <c r="G1820" s="314">
        <v>309.399994</v>
      </c>
    </row>
    <row r="1821" spans="4:7" ht="15">
      <c r="D1821" s="307" t="str">
        <f t="shared" si="28"/>
        <v>14952 - BUKOVCI</v>
      </c>
      <c r="E1821" s="312">
        <v>14952</v>
      </c>
      <c r="F1821" s="313" t="s">
        <v>2774</v>
      </c>
      <c r="G1821" s="314">
        <v>217.100006</v>
      </c>
    </row>
    <row r="1822" spans="4:7" ht="15">
      <c r="D1822" s="307" t="str">
        <f t="shared" si="28"/>
        <v>14955 - PRVENCI</v>
      </c>
      <c r="E1822" s="312">
        <v>14955</v>
      </c>
      <c r="F1822" s="313" t="s">
        <v>2775</v>
      </c>
      <c r="G1822" s="314">
        <v>118.300003</v>
      </c>
    </row>
    <row r="1823" spans="4:7" ht="15">
      <c r="D1823" s="307" t="str">
        <f t="shared" si="28"/>
        <v>14956 - BOROVCI</v>
      </c>
      <c r="E1823" s="312">
        <v>14956</v>
      </c>
      <c r="F1823" s="313" t="s">
        <v>2776</v>
      </c>
      <c r="G1823" s="314">
        <v>573.299988</v>
      </c>
    </row>
    <row r="1824" spans="4:7" ht="15">
      <c r="D1824" s="307" t="str">
        <f t="shared" si="28"/>
        <v>14968 - JURŠINCI</v>
      </c>
      <c r="E1824" s="312">
        <v>14968</v>
      </c>
      <c r="F1824" s="313" t="s">
        <v>2777</v>
      </c>
      <c r="G1824" s="314">
        <v>263.899994</v>
      </c>
    </row>
    <row r="1825" spans="4:7" ht="15">
      <c r="D1825" s="307" t="str">
        <f t="shared" si="28"/>
        <v>14988 - ŽAMENCI</v>
      </c>
      <c r="E1825" s="312">
        <v>14988</v>
      </c>
      <c r="F1825" s="313" t="s">
        <v>2778</v>
      </c>
      <c r="G1825" s="314">
        <v>68.900002</v>
      </c>
    </row>
    <row r="1826" spans="4:7" ht="15">
      <c r="D1826" s="307" t="str">
        <f t="shared" si="28"/>
        <v>14993 - STREJACI</v>
      </c>
      <c r="E1826" s="312">
        <v>14993</v>
      </c>
      <c r="F1826" s="313" t="s">
        <v>2779</v>
      </c>
      <c r="G1826" s="314">
        <v>62.400002</v>
      </c>
    </row>
    <row r="1827" spans="4:7" ht="15">
      <c r="D1827" s="307" t="str">
        <f t="shared" si="28"/>
        <v>15046 - SODNICE-SUHA VEJA</v>
      </c>
      <c r="E1827" s="312">
        <v>15046</v>
      </c>
      <c r="F1827" s="313" t="s">
        <v>2780</v>
      </c>
      <c r="G1827" s="314">
        <v>358.799988</v>
      </c>
    </row>
    <row r="1828" spans="4:7" ht="15">
      <c r="D1828" s="307" t="str">
        <f t="shared" si="28"/>
        <v>15054 - TRNOVSKI VRH</v>
      </c>
      <c r="E1828" s="312">
        <v>15054</v>
      </c>
      <c r="F1828" s="313" t="s">
        <v>2781</v>
      </c>
      <c r="G1828" s="314">
        <v>1280.5</v>
      </c>
    </row>
    <row r="1829" spans="4:7" ht="15">
      <c r="D1829" s="307" t="str">
        <f t="shared" si="28"/>
        <v>15057 - GRAJENA</v>
      </c>
      <c r="E1829" s="312">
        <v>15057</v>
      </c>
      <c r="F1829" s="313" t="s">
        <v>2782</v>
      </c>
      <c r="G1829" s="314">
        <v>276.899994</v>
      </c>
    </row>
    <row r="1830" spans="4:7" ht="15">
      <c r="D1830" s="307" t="str">
        <f t="shared" si="28"/>
        <v>15065 - PTUJ</v>
      </c>
      <c r="E1830" s="312">
        <v>15065</v>
      </c>
      <c r="F1830" s="313" t="s">
        <v>633</v>
      </c>
      <c r="G1830" s="314">
        <v>23718.5</v>
      </c>
    </row>
    <row r="1831" spans="4:7" ht="15">
      <c r="D1831" s="307" t="str">
        <f t="shared" si="28"/>
        <v>15074 - PTUJ-NA JASI</v>
      </c>
      <c r="E1831" s="312">
        <v>15074</v>
      </c>
      <c r="F1831" s="313" t="s">
        <v>2783</v>
      </c>
      <c r="G1831" s="314">
        <v>432.899994</v>
      </c>
    </row>
    <row r="1832" spans="4:7" ht="15">
      <c r="D1832" s="307" t="str">
        <f t="shared" si="28"/>
        <v>15116 - JANEŽOVCI</v>
      </c>
      <c r="E1832" s="312">
        <v>15116</v>
      </c>
      <c r="F1832" s="313" t="s">
        <v>2784</v>
      </c>
      <c r="G1832" s="314">
        <v>85.800003</v>
      </c>
    </row>
    <row r="1833" spans="4:7" ht="15">
      <c r="D1833" s="307" t="str">
        <f t="shared" si="28"/>
        <v>15120 - PACINJE</v>
      </c>
      <c r="E1833" s="312">
        <v>15120</v>
      </c>
      <c r="F1833" s="313" t="s">
        <v>2785</v>
      </c>
      <c r="G1833" s="314">
        <v>187.199997</v>
      </c>
    </row>
    <row r="1834" spans="4:7" ht="15">
      <c r="D1834" s="307" t="str">
        <f t="shared" si="28"/>
        <v>15125 - MEZGOVCI OB PESNICI</v>
      </c>
      <c r="E1834" s="312">
        <v>15125</v>
      </c>
      <c r="F1834" s="313" t="s">
        <v>2786</v>
      </c>
      <c r="G1834" s="314">
        <v>1895.400024</v>
      </c>
    </row>
    <row r="1835" spans="4:7" ht="15">
      <c r="D1835" s="307" t="str">
        <f t="shared" si="28"/>
        <v>15138 - GABRNIK</v>
      </c>
      <c r="E1835" s="312">
        <v>15138</v>
      </c>
      <c r="F1835" s="313" t="s">
        <v>2787</v>
      </c>
      <c r="G1835" s="314">
        <v>153.399994</v>
      </c>
    </row>
    <row r="1836" spans="4:7" ht="15">
      <c r="D1836" s="307" t="str">
        <f t="shared" si="28"/>
        <v>15159 - VITOMARCI - VAS</v>
      </c>
      <c r="E1836" s="312">
        <v>15159</v>
      </c>
      <c r="F1836" s="313" t="s">
        <v>2788</v>
      </c>
      <c r="G1836" s="314">
        <v>145.600006</v>
      </c>
    </row>
    <row r="1837" spans="4:7" ht="15">
      <c r="D1837" s="307" t="str">
        <f t="shared" si="28"/>
        <v>15160 - VITOMARCI - BERLAK</v>
      </c>
      <c r="E1837" s="312">
        <v>15160</v>
      </c>
      <c r="F1837" s="313" t="s">
        <v>2789</v>
      </c>
      <c r="G1837" s="314">
        <v>62.400002</v>
      </c>
    </row>
    <row r="1838" spans="4:7" ht="15">
      <c r="D1838" s="307" t="str">
        <f t="shared" si="28"/>
        <v>15170 - HVALETINCI</v>
      </c>
      <c r="E1838" s="312">
        <v>15170</v>
      </c>
      <c r="F1838" s="313" t="s">
        <v>2790</v>
      </c>
      <c r="G1838" s="314">
        <v>83.199997</v>
      </c>
    </row>
    <row r="1839" spans="4:7" ht="15">
      <c r="D1839" s="307" t="str">
        <f t="shared" si="28"/>
        <v>15189 - CERKVENJAK</v>
      </c>
      <c r="E1839" s="312">
        <v>15189</v>
      </c>
      <c r="F1839" s="313" t="s">
        <v>1115</v>
      </c>
      <c r="G1839" s="314">
        <v>1173.900024</v>
      </c>
    </row>
    <row r="1840" spans="4:7" ht="15">
      <c r="D1840" s="307" t="str">
        <f t="shared" si="28"/>
        <v>15236 - TRNOVSKA VAS</v>
      </c>
      <c r="E1840" s="312">
        <v>15236</v>
      </c>
      <c r="F1840" s="313" t="s">
        <v>2791</v>
      </c>
      <c r="G1840" s="314">
        <v>159.899994</v>
      </c>
    </row>
    <row r="1841" spans="4:7" ht="15">
      <c r="D1841" s="307" t="str">
        <f t="shared" si="28"/>
        <v>15257 - SPODNJA VOLIČINA</v>
      </c>
      <c r="E1841" s="312">
        <v>15257</v>
      </c>
      <c r="F1841" s="313" t="s">
        <v>2792</v>
      </c>
      <c r="G1841" s="314">
        <v>447.200012</v>
      </c>
    </row>
    <row r="1842" spans="4:7" ht="15">
      <c r="D1842" s="307" t="str">
        <f t="shared" si="28"/>
        <v>15265 - ŠETAROVA</v>
      </c>
      <c r="E1842" s="312">
        <v>15265</v>
      </c>
      <c r="F1842" s="313" t="s">
        <v>2793</v>
      </c>
      <c r="G1842" s="314">
        <v>94.900002</v>
      </c>
    </row>
    <row r="1843" spans="4:7" ht="15">
      <c r="D1843" s="307" t="str">
        <f t="shared" si="28"/>
        <v>15279 - LOČIČ</v>
      </c>
      <c r="E1843" s="312">
        <v>15279</v>
      </c>
      <c r="F1843" s="313" t="s">
        <v>2794</v>
      </c>
      <c r="G1843" s="314">
        <v>97.5</v>
      </c>
    </row>
    <row r="1844" spans="4:7" ht="15">
      <c r="D1844" s="307" t="str">
        <f t="shared" si="28"/>
        <v>15318 - MOČNA</v>
      </c>
      <c r="E1844" s="312">
        <v>15318</v>
      </c>
      <c r="F1844" s="313" t="s">
        <v>2795</v>
      </c>
      <c r="G1844" s="314">
        <v>301.600006</v>
      </c>
    </row>
    <row r="1845" spans="4:7" ht="15">
      <c r="D1845" s="307" t="str">
        <f t="shared" si="28"/>
        <v>15333 - HRASTOVEC V SLOV. GORICAH</v>
      </c>
      <c r="E1845" s="312">
        <v>15333</v>
      </c>
      <c r="F1845" s="313" t="s">
        <v>2796</v>
      </c>
      <c r="G1845" s="314">
        <v>106.599998</v>
      </c>
    </row>
    <row r="1846" spans="4:7" ht="15">
      <c r="D1846" s="307" t="str">
        <f t="shared" si="28"/>
        <v>15355 - JUROVSKI DOL</v>
      </c>
      <c r="E1846" s="312">
        <v>15355</v>
      </c>
      <c r="F1846" s="313" t="s">
        <v>1288</v>
      </c>
      <c r="G1846" s="314">
        <v>276.899994</v>
      </c>
    </row>
    <row r="1847" spans="4:7" ht="15">
      <c r="D1847" s="307" t="str">
        <f t="shared" si="28"/>
        <v>15381 - RADEHOVA</v>
      </c>
      <c r="E1847" s="312">
        <v>15381</v>
      </c>
      <c r="F1847" s="313" t="s">
        <v>2797</v>
      </c>
      <c r="G1847" s="314">
        <v>123.5</v>
      </c>
    </row>
    <row r="1848" spans="4:7" ht="15">
      <c r="D1848" s="307" t="str">
        <f t="shared" si="28"/>
        <v>15392 - LORMANJE</v>
      </c>
      <c r="E1848" s="312">
        <v>15392</v>
      </c>
      <c r="F1848" s="313" t="s">
        <v>2798</v>
      </c>
      <c r="G1848" s="314">
        <v>165.100006</v>
      </c>
    </row>
    <row r="1849" spans="4:7" ht="15">
      <c r="D1849" s="307" t="str">
        <f t="shared" si="28"/>
        <v>15408 - ZGORNJI ŽERJAVCI</v>
      </c>
      <c r="E1849" s="312">
        <v>15408</v>
      </c>
      <c r="F1849" s="313" t="s">
        <v>2799</v>
      </c>
      <c r="G1849" s="314">
        <v>179.399994</v>
      </c>
    </row>
    <row r="1850" spans="4:7" ht="15">
      <c r="D1850" s="307" t="str">
        <f t="shared" si="28"/>
        <v>15429 - ŽICE</v>
      </c>
      <c r="E1850" s="312">
        <v>15429</v>
      </c>
      <c r="F1850" s="313" t="s">
        <v>2800</v>
      </c>
      <c r="G1850" s="314">
        <v>89.699997</v>
      </c>
    </row>
    <row r="1851" spans="4:7" ht="15">
      <c r="D1851" s="307" t="str">
        <f t="shared" si="28"/>
        <v>15476 - VRANJI VRH</v>
      </c>
      <c r="E1851" s="312">
        <v>15476</v>
      </c>
      <c r="F1851" s="313" t="s">
        <v>2801</v>
      </c>
      <c r="G1851" s="314">
        <v>921.700012</v>
      </c>
    </row>
    <row r="1852" spans="4:7" ht="15">
      <c r="D1852" s="307" t="str">
        <f t="shared" si="28"/>
        <v>15483 - JERENINA</v>
      </c>
      <c r="E1852" s="312">
        <v>15483</v>
      </c>
      <c r="F1852" s="313" t="s">
        <v>2802</v>
      </c>
      <c r="G1852" s="314">
        <v>419.899994</v>
      </c>
    </row>
    <row r="1853" spans="4:7" ht="15">
      <c r="D1853" s="307" t="str">
        <f t="shared" si="28"/>
        <v>15520 - PESNICA PRI MARIBORU</v>
      </c>
      <c r="E1853" s="312">
        <v>15520</v>
      </c>
      <c r="F1853" s="313" t="s">
        <v>2803</v>
      </c>
      <c r="G1853" s="314">
        <v>52</v>
      </c>
    </row>
    <row r="1854" spans="4:7" ht="15">
      <c r="D1854" s="307" t="str">
        <f t="shared" si="28"/>
        <v>15543 - PERNICA</v>
      </c>
      <c r="E1854" s="312">
        <v>15543</v>
      </c>
      <c r="F1854" s="313" t="s">
        <v>2804</v>
      </c>
      <c r="G1854" s="314">
        <v>393.899994</v>
      </c>
    </row>
    <row r="1855" spans="4:7" ht="15">
      <c r="D1855" s="307" t="str">
        <f t="shared" si="28"/>
        <v>15623 - ŠTRIHOVEC</v>
      </c>
      <c r="E1855" s="312">
        <v>15623</v>
      </c>
      <c r="F1855" s="313" t="s">
        <v>2805</v>
      </c>
      <c r="G1855" s="314">
        <v>110.5</v>
      </c>
    </row>
    <row r="1856" spans="4:7" ht="15">
      <c r="D1856" s="307" t="str">
        <f t="shared" si="28"/>
        <v>15760 - VRANJI VRH</v>
      </c>
      <c r="E1856" s="312">
        <v>15760</v>
      </c>
      <c r="F1856" s="313" t="s">
        <v>2801</v>
      </c>
      <c r="G1856" s="314">
        <v>234</v>
      </c>
    </row>
    <row r="1857" spans="4:7" ht="15">
      <c r="D1857" s="307" t="str">
        <f t="shared" si="28"/>
        <v>15792 - ZGORNJA VELKA</v>
      </c>
      <c r="E1857" s="312">
        <v>15792</v>
      </c>
      <c r="F1857" s="313" t="s">
        <v>2806</v>
      </c>
      <c r="G1857" s="314">
        <v>67.599998</v>
      </c>
    </row>
    <row r="1858" spans="4:7" ht="15">
      <c r="D1858" s="307" t="str">
        <f t="shared" si="28"/>
        <v>15803 - TRATE</v>
      </c>
      <c r="E1858" s="312">
        <v>15803</v>
      </c>
      <c r="F1858" s="313" t="s">
        <v>2807</v>
      </c>
      <c r="G1858" s="314">
        <v>66.300003</v>
      </c>
    </row>
    <row r="1859" spans="4:7" ht="15">
      <c r="D1859" s="307" t="str">
        <f t="shared" si="28"/>
        <v>15810 - KOROVCI</v>
      </c>
      <c r="E1859" s="312">
        <v>15810</v>
      </c>
      <c r="F1859" s="313" t="s">
        <v>2808</v>
      </c>
      <c r="G1859" s="314">
        <v>224.899994</v>
      </c>
    </row>
    <row r="1860" spans="4:7" ht="15">
      <c r="D1860" s="307" t="str">
        <f aca="true" t="shared" si="29" ref="D1860:D1923">E1860&amp;" - "&amp;F1860</f>
        <v>15844 - CANKOVA</v>
      </c>
      <c r="E1860" s="312">
        <v>15844</v>
      </c>
      <c r="F1860" s="313" t="s">
        <v>2809</v>
      </c>
      <c r="G1860" s="314">
        <v>575.900024</v>
      </c>
    </row>
    <row r="1861" spans="4:7" ht="15">
      <c r="D1861" s="307" t="str">
        <f t="shared" si="29"/>
        <v>15856 - KRAŠČI</v>
      </c>
      <c r="E1861" s="312">
        <v>15856</v>
      </c>
      <c r="F1861" s="313" t="s">
        <v>2810</v>
      </c>
      <c r="G1861" s="314">
        <v>213.199997</v>
      </c>
    </row>
    <row r="1862" spans="4:7" ht="15">
      <c r="D1862" s="307" t="str">
        <f t="shared" si="29"/>
        <v>15872 - KRAŠČI</v>
      </c>
      <c r="E1862" s="312">
        <v>15872</v>
      </c>
      <c r="F1862" s="313" t="s">
        <v>2810</v>
      </c>
      <c r="G1862" s="314">
        <v>83.199997</v>
      </c>
    </row>
    <row r="1863" spans="4:7" ht="15">
      <c r="D1863" s="307" t="str">
        <f t="shared" si="29"/>
        <v>15875 - DOMAJINCI</v>
      </c>
      <c r="E1863" s="312">
        <v>15875</v>
      </c>
      <c r="F1863" s="313" t="s">
        <v>2811</v>
      </c>
      <c r="G1863" s="314">
        <v>62.400002</v>
      </c>
    </row>
    <row r="1864" spans="4:7" ht="15">
      <c r="D1864" s="307" t="str">
        <f t="shared" si="29"/>
        <v>15879 - SVETI JURIJ</v>
      </c>
      <c r="E1864" s="312">
        <v>15879</v>
      </c>
      <c r="F1864" s="313" t="s">
        <v>2722</v>
      </c>
      <c r="G1864" s="314">
        <v>624</v>
      </c>
    </row>
    <row r="1865" spans="4:7" ht="15">
      <c r="D1865" s="307" t="str">
        <f t="shared" si="29"/>
        <v>15887 - PERTOČA</v>
      </c>
      <c r="E1865" s="312">
        <v>15887</v>
      </c>
      <c r="F1865" s="313" t="s">
        <v>2812</v>
      </c>
      <c r="G1865" s="314">
        <v>67.599998</v>
      </c>
    </row>
    <row r="1866" spans="4:7" ht="15">
      <c r="D1866" s="307" t="str">
        <f t="shared" si="29"/>
        <v>15891 - DOMAJINCI</v>
      </c>
      <c r="E1866" s="312">
        <v>15891</v>
      </c>
      <c r="F1866" s="313" t="s">
        <v>2811</v>
      </c>
      <c r="G1866" s="314">
        <v>183.300003</v>
      </c>
    </row>
    <row r="1867" spans="4:7" ht="15">
      <c r="D1867" s="307" t="str">
        <f t="shared" si="29"/>
        <v>15900 - ROPOČA</v>
      </c>
      <c r="E1867" s="312">
        <v>15900</v>
      </c>
      <c r="F1867" s="313" t="s">
        <v>2813</v>
      </c>
      <c r="G1867" s="314">
        <v>283.399994</v>
      </c>
    </row>
    <row r="1868" spans="4:7" ht="15">
      <c r="D1868" s="307" t="str">
        <f t="shared" si="29"/>
        <v>15905 - SKAKOVCI</v>
      </c>
      <c r="E1868" s="312">
        <v>15905</v>
      </c>
      <c r="F1868" s="313" t="s">
        <v>2814</v>
      </c>
      <c r="G1868" s="314">
        <v>193.699997</v>
      </c>
    </row>
    <row r="1869" spans="4:7" ht="15">
      <c r="D1869" s="307" t="str">
        <f t="shared" si="29"/>
        <v>15908 - SOTINA</v>
      </c>
      <c r="E1869" s="312">
        <v>15908</v>
      </c>
      <c r="F1869" s="313" t="s">
        <v>2815</v>
      </c>
      <c r="G1869" s="314">
        <v>71.5</v>
      </c>
    </row>
    <row r="1870" spans="4:7" ht="15">
      <c r="D1870" s="307" t="str">
        <f t="shared" si="29"/>
        <v>15914 - SOTINA</v>
      </c>
      <c r="E1870" s="312">
        <v>15914</v>
      </c>
      <c r="F1870" s="313" t="s">
        <v>2815</v>
      </c>
      <c r="G1870" s="314">
        <v>227.5</v>
      </c>
    </row>
    <row r="1871" spans="4:7" ht="15">
      <c r="D1871" s="307" t="str">
        <f t="shared" si="29"/>
        <v>15925 - GORNJI SLAVEČI</v>
      </c>
      <c r="E1871" s="312">
        <v>15925</v>
      </c>
      <c r="F1871" s="313" t="s">
        <v>2816</v>
      </c>
      <c r="G1871" s="314">
        <v>78</v>
      </c>
    </row>
    <row r="1872" spans="4:7" ht="15">
      <c r="D1872" s="307" t="str">
        <f t="shared" si="29"/>
        <v>15926 - MOTOVILCI</v>
      </c>
      <c r="E1872" s="312">
        <v>15926</v>
      </c>
      <c r="F1872" s="313" t="s">
        <v>2817</v>
      </c>
      <c r="G1872" s="314">
        <v>313.299988</v>
      </c>
    </row>
    <row r="1873" spans="4:7" ht="15">
      <c r="D1873" s="307" t="str">
        <f t="shared" si="29"/>
        <v>15938 - BEZNOVCI</v>
      </c>
      <c r="E1873" s="312">
        <v>15938</v>
      </c>
      <c r="F1873" s="313" t="s">
        <v>2818</v>
      </c>
      <c r="G1873" s="314">
        <v>63.700001</v>
      </c>
    </row>
    <row r="1874" spans="4:7" ht="15">
      <c r="D1874" s="307" t="str">
        <f t="shared" si="29"/>
        <v>15942 - VADARCI</v>
      </c>
      <c r="E1874" s="312">
        <v>15942</v>
      </c>
      <c r="F1874" s="313" t="s">
        <v>2819</v>
      </c>
      <c r="G1874" s="314">
        <v>171.600006</v>
      </c>
    </row>
    <row r="1875" spans="4:7" ht="15">
      <c r="D1875" s="307" t="str">
        <f t="shared" si="29"/>
        <v>15976 - ZENKOVCI</v>
      </c>
      <c r="E1875" s="312">
        <v>15976</v>
      </c>
      <c r="F1875" s="313" t="s">
        <v>2820</v>
      </c>
      <c r="G1875" s="314">
        <v>361.399994</v>
      </c>
    </row>
    <row r="1876" spans="4:7" ht="15">
      <c r="D1876" s="307" t="str">
        <f t="shared" si="29"/>
        <v>15983 - KUZMA</v>
      </c>
      <c r="E1876" s="312">
        <v>15983</v>
      </c>
      <c r="F1876" s="313" t="s">
        <v>1169</v>
      </c>
      <c r="G1876" s="314">
        <v>204.100006</v>
      </c>
    </row>
    <row r="1877" spans="4:7" ht="15">
      <c r="D1877" s="307" t="str">
        <f t="shared" si="29"/>
        <v>16018 - ZENKOVCI</v>
      </c>
      <c r="E1877" s="312">
        <v>16018</v>
      </c>
      <c r="F1877" s="313" t="s">
        <v>2820</v>
      </c>
      <c r="G1877" s="314">
        <v>252.199997</v>
      </c>
    </row>
    <row r="1878" spans="4:7" ht="15">
      <c r="D1878" s="307" t="str">
        <f t="shared" si="29"/>
        <v>16037 - LEMERJE</v>
      </c>
      <c r="E1878" s="312">
        <v>16037</v>
      </c>
      <c r="F1878" s="313" t="s">
        <v>2821</v>
      </c>
      <c r="G1878" s="314">
        <v>263.899994</v>
      </c>
    </row>
    <row r="1879" spans="4:7" ht="15">
      <c r="D1879" s="307" t="str">
        <f t="shared" si="29"/>
        <v>16075 - DOLIČ</v>
      </c>
      <c r="E1879" s="312">
        <v>16075</v>
      </c>
      <c r="F1879" s="313" t="s">
        <v>2822</v>
      </c>
      <c r="G1879" s="314">
        <v>72.800003</v>
      </c>
    </row>
    <row r="1880" spans="4:7" ht="15">
      <c r="D1880" s="307" t="str">
        <f t="shared" si="29"/>
        <v>16102 - PREDANOVCI</v>
      </c>
      <c r="E1880" s="312">
        <v>16102</v>
      </c>
      <c r="F1880" s="313" t="s">
        <v>2823</v>
      </c>
      <c r="G1880" s="314">
        <v>244.399994</v>
      </c>
    </row>
    <row r="1881" spans="4:7" ht="15">
      <c r="D1881" s="307" t="str">
        <f t="shared" si="29"/>
        <v>16129 - GORICA</v>
      </c>
      <c r="E1881" s="312">
        <v>16129</v>
      </c>
      <c r="F1881" s="313" t="s">
        <v>1746</v>
      </c>
      <c r="G1881" s="314">
        <v>380.899994</v>
      </c>
    </row>
    <row r="1882" spans="4:7" ht="15">
      <c r="D1882" s="307" t="str">
        <f t="shared" si="29"/>
        <v>16148 - PUCONCI</v>
      </c>
      <c r="E1882" s="312">
        <v>16148</v>
      </c>
      <c r="F1882" s="313" t="s">
        <v>679</v>
      </c>
      <c r="G1882" s="314">
        <v>804.700012</v>
      </c>
    </row>
    <row r="1883" spans="4:7" ht="15">
      <c r="D1883" s="307" t="str">
        <f t="shared" si="29"/>
        <v>16183 - MOŠČANCI</v>
      </c>
      <c r="E1883" s="312">
        <v>16183</v>
      </c>
      <c r="F1883" s="313" t="s">
        <v>2824</v>
      </c>
      <c r="G1883" s="314">
        <v>65</v>
      </c>
    </row>
    <row r="1884" spans="4:7" ht="15">
      <c r="D1884" s="307" t="str">
        <f t="shared" si="29"/>
        <v>16198 - KUŠTANOVCI</v>
      </c>
      <c r="E1884" s="312">
        <v>16198</v>
      </c>
      <c r="F1884" s="313" t="s">
        <v>2825</v>
      </c>
      <c r="G1884" s="314">
        <v>59.799999</v>
      </c>
    </row>
    <row r="1885" spans="4:7" ht="15">
      <c r="D1885" s="307" t="str">
        <f t="shared" si="29"/>
        <v>16226 - DOLINA</v>
      </c>
      <c r="E1885" s="312">
        <v>16226</v>
      </c>
      <c r="F1885" s="313" t="s">
        <v>2826</v>
      </c>
      <c r="G1885" s="314">
        <v>117</v>
      </c>
    </row>
    <row r="1886" spans="4:7" ht="15">
      <c r="D1886" s="307" t="str">
        <f t="shared" si="29"/>
        <v>16244 - ŠULINCI</v>
      </c>
      <c r="E1886" s="312">
        <v>16244</v>
      </c>
      <c r="F1886" s="313" t="s">
        <v>2827</v>
      </c>
      <c r="G1886" s="314">
        <v>189.800003</v>
      </c>
    </row>
    <row r="1887" spans="4:7" ht="15">
      <c r="D1887" s="307" t="str">
        <f t="shared" si="29"/>
        <v>16258 - GORNJI PETROVCI</v>
      </c>
      <c r="E1887" s="312">
        <v>16258</v>
      </c>
      <c r="F1887" s="313" t="s">
        <v>2828</v>
      </c>
      <c r="G1887" s="314">
        <v>188.5</v>
      </c>
    </row>
    <row r="1888" spans="4:7" ht="15">
      <c r="D1888" s="307" t="str">
        <f t="shared" si="29"/>
        <v>16351 - ŠALOVCI</v>
      </c>
      <c r="E1888" s="312">
        <v>16351</v>
      </c>
      <c r="F1888" s="313" t="s">
        <v>819</v>
      </c>
      <c r="G1888" s="314">
        <v>301.600006</v>
      </c>
    </row>
    <row r="1889" spans="4:7" ht="15">
      <c r="D1889" s="307" t="str">
        <f t="shared" si="29"/>
        <v>16373 - MUTA</v>
      </c>
      <c r="E1889" s="312">
        <v>16373</v>
      </c>
      <c r="F1889" s="313" t="s">
        <v>2829</v>
      </c>
      <c r="G1889" s="314">
        <v>3263</v>
      </c>
    </row>
    <row r="1890" spans="4:7" ht="15">
      <c r="D1890" s="307" t="str">
        <f t="shared" si="29"/>
        <v>16374 - ŠTRIHOVEC</v>
      </c>
      <c r="E1890" s="312">
        <v>16374</v>
      </c>
      <c r="F1890" s="313" t="s">
        <v>2805</v>
      </c>
      <c r="G1890" s="314">
        <v>2100.800049</v>
      </c>
    </row>
    <row r="1891" spans="4:7" ht="15">
      <c r="D1891" s="307" t="str">
        <f t="shared" si="29"/>
        <v>16376 - SELNICA OB MURI</v>
      </c>
      <c r="E1891" s="312">
        <v>16376</v>
      </c>
      <c r="F1891" s="313" t="s">
        <v>2830</v>
      </c>
      <c r="G1891" s="314">
        <v>941.200012</v>
      </c>
    </row>
    <row r="1892" spans="4:7" ht="15">
      <c r="D1892" s="307" t="str">
        <f t="shared" si="29"/>
        <v>16385 - ZGORNJA VELKA</v>
      </c>
      <c r="E1892" s="312">
        <v>16385</v>
      </c>
      <c r="F1892" s="313" t="s">
        <v>2806</v>
      </c>
      <c r="G1892" s="314">
        <v>185.899994</v>
      </c>
    </row>
    <row r="1893" spans="4:7" ht="15">
      <c r="D1893" s="307" t="str">
        <f t="shared" si="29"/>
        <v>16389 - LAVRICA</v>
      </c>
      <c r="E1893" s="312">
        <v>16389</v>
      </c>
      <c r="F1893" s="313" t="s">
        <v>2035</v>
      </c>
      <c r="G1893" s="314">
        <v>1991.599976</v>
      </c>
    </row>
    <row r="1894" spans="4:7" ht="15">
      <c r="D1894" s="307" t="str">
        <f t="shared" si="29"/>
        <v>16392 - SMRJENE</v>
      </c>
      <c r="E1894" s="312">
        <v>16392</v>
      </c>
      <c r="F1894" s="313" t="s">
        <v>2029</v>
      </c>
      <c r="G1894" s="314">
        <v>1492.400024</v>
      </c>
    </row>
    <row r="1895" spans="4:7" ht="15">
      <c r="D1895" s="307" t="str">
        <f t="shared" si="29"/>
        <v>16394 - ŠMARJE PRI JELŠAH</v>
      </c>
      <c r="E1895" s="312">
        <v>16394</v>
      </c>
      <c r="F1895" s="313" t="s">
        <v>701</v>
      </c>
      <c r="G1895" s="314">
        <v>2061.800049</v>
      </c>
    </row>
    <row r="1896" spans="4:7" ht="15">
      <c r="D1896" s="307" t="str">
        <f t="shared" si="29"/>
        <v>16402 - MESTINJE</v>
      </c>
      <c r="E1896" s="312">
        <v>16402</v>
      </c>
      <c r="F1896" s="313" t="s">
        <v>2831</v>
      </c>
      <c r="G1896" s="314">
        <v>379.600006</v>
      </c>
    </row>
    <row r="1897" spans="4:7" ht="15">
      <c r="D1897" s="307" t="str">
        <f t="shared" si="29"/>
        <v>16403 - GRLIČE</v>
      </c>
      <c r="E1897" s="312">
        <v>16403</v>
      </c>
      <c r="F1897" s="313" t="s">
        <v>2832</v>
      </c>
      <c r="G1897" s="314">
        <v>234</v>
      </c>
    </row>
    <row r="1898" spans="4:7" ht="15">
      <c r="D1898" s="307" t="str">
        <f t="shared" si="29"/>
        <v>16405 - VRBNO</v>
      </c>
      <c r="E1898" s="312">
        <v>16405</v>
      </c>
      <c r="F1898" s="313" t="s">
        <v>2833</v>
      </c>
      <c r="G1898" s="314">
        <v>209.300003</v>
      </c>
    </row>
    <row r="1899" spans="4:7" ht="15">
      <c r="D1899" s="307" t="str">
        <f t="shared" si="29"/>
        <v>16408 - POSTAJA</v>
      </c>
      <c r="E1899" s="312">
        <v>16408</v>
      </c>
      <c r="F1899" s="313" t="s">
        <v>2834</v>
      </c>
      <c r="G1899" s="314">
        <v>124.800003</v>
      </c>
    </row>
    <row r="1900" spans="4:7" ht="15">
      <c r="D1900" s="307" t="str">
        <f t="shared" si="29"/>
        <v>16410 - VITOMARCI - CENTER</v>
      </c>
      <c r="E1900" s="312">
        <v>16410</v>
      </c>
      <c r="F1900" s="313" t="s">
        <v>2835</v>
      </c>
      <c r="G1900" s="314">
        <v>176.800003</v>
      </c>
    </row>
    <row r="1901" spans="4:7" ht="15">
      <c r="D1901" s="307" t="str">
        <f t="shared" si="29"/>
        <v>16412 - VRANSKO</v>
      </c>
      <c r="E1901" s="312">
        <v>16412</v>
      </c>
      <c r="F1901" s="313" t="s">
        <v>2401</v>
      </c>
      <c r="G1901" s="314">
        <v>929.5</v>
      </c>
    </row>
    <row r="1902" spans="4:7" ht="15">
      <c r="D1902" s="307" t="str">
        <f t="shared" si="29"/>
        <v>16413 - VRANSKO</v>
      </c>
      <c r="E1902" s="312">
        <v>16413</v>
      </c>
      <c r="F1902" s="313" t="s">
        <v>2401</v>
      </c>
      <c r="G1902" s="314">
        <v>252.199997</v>
      </c>
    </row>
    <row r="1903" spans="4:7" ht="15">
      <c r="D1903" s="307" t="str">
        <f t="shared" si="29"/>
        <v>16415 - HAJDOŠE</v>
      </c>
      <c r="E1903" s="312">
        <v>16415</v>
      </c>
      <c r="F1903" s="313" t="s">
        <v>2836</v>
      </c>
      <c r="G1903" s="314">
        <v>2090.399902</v>
      </c>
    </row>
    <row r="1904" spans="4:7" ht="15">
      <c r="D1904" s="307" t="str">
        <f t="shared" si="29"/>
        <v>16416 - ZGORNJA HAJDINA</v>
      </c>
      <c r="E1904" s="312">
        <v>16416</v>
      </c>
      <c r="F1904" s="313" t="s">
        <v>2741</v>
      </c>
      <c r="G1904" s="314">
        <v>852.799988</v>
      </c>
    </row>
    <row r="1905" spans="4:7" ht="15">
      <c r="D1905" s="307" t="str">
        <f t="shared" si="29"/>
        <v>16418 - PTUJ - DESNI BREG</v>
      </c>
      <c r="E1905" s="312">
        <v>16418</v>
      </c>
      <c r="F1905" s="313" t="s">
        <v>2837</v>
      </c>
      <c r="G1905" s="314">
        <v>4258.799805</v>
      </c>
    </row>
    <row r="1906" spans="4:7" ht="15">
      <c r="D1906" s="307" t="str">
        <f t="shared" si="29"/>
        <v>16421 - OPLOTNICA</v>
      </c>
      <c r="E1906" s="312">
        <v>16421</v>
      </c>
      <c r="F1906" s="313" t="s">
        <v>2838</v>
      </c>
      <c r="G1906" s="314">
        <v>2113.800049</v>
      </c>
    </row>
    <row r="1907" spans="4:7" ht="15">
      <c r="D1907" s="307" t="str">
        <f t="shared" si="29"/>
        <v>16422 - PODLEHNIK</v>
      </c>
      <c r="E1907" s="312">
        <v>16422</v>
      </c>
      <c r="F1907" s="313" t="s">
        <v>2839</v>
      </c>
      <c r="G1907" s="314">
        <v>484.899994</v>
      </c>
    </row>
    <row r="1908" spans="4:7" ht="15">
      <c r="D1908" s="307" t="str">
        <f t="shared" si="29"/>
        <v>16432 - GRADIŠKA</v>
      </c>
      <c r="E1908" s="312">
        <v>16432</v>
      </c>
      <c r="F1908" s="313" t="s">
        <v>2840</v>
      </c>
      <c r="G1908" s="314">
        <v>902.200012</v>
      </c>
    </row>
    <row r="1909" spans="4:7" ht="15">
      <c r="D1909" s="307" t="str">
        <f t="shared" si="29"/>
        <v>16437 - VUZENICA</v>
      </c>
      <c r="E1909" s="312">
        <v>16437</v>
      </c>
      <c r="F1909" s="313" t="s">
        <v>2561</v>
      </c>
      <c r="G1909" s="314">
        <v>369.200012</v>
      </c>
    </row>
    <row r="1910" spans="4:7" ht="15">
      <c r="D1910" s="307" t="str">
        <f t="shared" si="29"/>
        <v>16442 - ZGORNJI ŽERJAVCI</v>
      </c>
      <c r="E1910" s="312">
        <v>16442</v>
      </c>
      <c r="F1910" s="313" t="s">
        <v>2799</v>
      </c>
      <c r="G1910" s="314">
        <v>488.799988</v>
      </c>
    </row>
    <row r="1911" spans="4:7" ht="15">
      <c r="D1911" s="307" t="str">
        <f t="shared" si="29"/>
        <v>16446 - ZGORNJA SENARSKA</v>
      </c>
      <c r="E1911" s="312">
        <v>16446</v>
      </c>
      <c r="F1911" s="313" t="s">
        <v>2841</v>
      </c>
      <c r="G1911" s="314">
        <v>825.5</v>
      </c>
    </row>
    <row r="1912" spans="4:7" ht="15">
      <c r="D1912" s="307" t="str">
        <f t="shared" si="29"/>
        <v>16449 - LENART V SLOV. GORICAH</v>
      </c>
      <c r="E1912" s="312">
        <v>16449</v>
      </c>
      <c r="F1912" s="313" t="s">
        <v>2842</v>
      </c>
      <c r="G1912" s="314">
        <v>3422.899902</v>
      </c>
    </row>
    <row r="1913" spans="4:7" ht="15">
      <c r="D1913" s="307" t="str">
        <f t="shared" si="29"/>
        <v>16452 - VOLIČINA</v>
      </c>
      <c r="E1913" s="312">
        <v>16452</v>
      </c>
      <c r="F1913" s="313" t="s">
        <v>2843</v>
      </c>
      <c r="G1913" s="314">
        <v>305.5</v>
      </c>
    </row>
    <row r="1914" spans="4:7" ht="15">
      <c r="D1914" s="307" t="str">
        <f t="shared" si="29"/>
        <v>16454 - ZAVRH</v>
      </c>
      <c r="E1914" s="312">
        <v>16454</v>
      </c>
      <c r="F1914" s="313" t="s">
        <v>2844</v>
      </c>
      <c r="G1914" s="314">
        <v>664.299988</v>
      </c>
    </row>
    <row r="1915" spans="4:7" ht="15">
      <c r="D1915" s="307" t="str">
        <f t="shared" si="29"/>
        <v>16457 - SPODNJI DUPLEK</v>
      </c>
      <c r="E1915" s="312">
        <v>16457</v>
      </c>
      <c r="F1915" s="313" t="s">
        <v>1135</v>
      </c>
      <c r="G1915" s="314">
        <v>1942.199951</v>
      </c>
    </row>
    <row r="1916" spans="4:7" ht="15">
      <c r="D1916" s="307" t="str">
        <f t="shared" si="29"/>
        <v>16458 - ZGORNJI DUPLEK</v>
      </c>
      <c r="E1916" s="312">
        <v>16458</v>
      </c>
      <c r="F1916" s="313" t="s">
        <v>2845</v>
      </c>
      <c r="G1916" s="314">
        <v>2064.399902</v>
      </c>
    </row>
    <row r="1917" spans="4:7" ht="15">
      <c r="D1917" s="307" t="str">
        <f t="shared" si="29"/>
        <v>16466 - BOROVNICA</v>
      </c>
      <c r="E1917" s="312">
        <v>16466</v>
      </c>
      <c r="F1917" s="313" t="s">
        <v>734</v>
      </c>
      <c r="G1917" s="314">
        <v>4050.800049</v>
      </c>
    </row>
    <row r="1918" spans="4:7" ht="15">
      <c r="D1918" s="307" t="str">
        <f t="shared" si="29"/>
        <v>16468 - DRAGOMER</v>
      </c>
      <c r="E1918" s="312">
        <v>16468</v>
      </c>
      <c r="F1918" s="313" t="s">
        <v>2846</v>
      </c>
      <c r="G1918" s="314">
        <v>2427.100098</v>
      </c>
    </row>
    <row r="1919" spans="4:7" ht="15">
      <c r="D1919" s="307" t="str">
        <f t="shared" si="29"/>
        <v>16469 - VNANJE GORICE</v>
      </c>
      <c r="E1919" s="312">
        <v>16469</v>
      </c>
      <c r="F1919" s="313" t="s">
        <v>2024</v>
      </c>
      <c r="G1919" s="314">
        <v>6572.799805</v>
      </c>
    </row>
    <row r="1920" spans="4:7" ht="15">
      <c r="D1920" s="307" t="str">
        <f t="shared" si="29"/>
        <v>16470 - BREZOVICA PRI LJUBLJANI</v>
      </c>
      <c r="E1920" s="312">
        <v>16470</v>
      </c>
      <c r="F1920" s="313" t="s">
        <v>2847</v>
      </c>
      <c r="G1920" s="314">
        <v>1875.900024</v>
      </c>
    </row>
    <row r="1921" spans="4:7" ht="15">
      <c r="D1921" s="307" t="str">
        <f t="shared" si="29"/>
        <v>16472 - PODSMREKA</v>
      </c>
      <c r="E1921" s="312">
        <v>16472</v>
      </c>
      <c r="F1921" s="313" t="s">
        <v>2848</v>
      </c>
      <c r="G1921" s="314">
        <v>494</v>
      </c>
    </row>
    <row r="1922" spans="4:7" ht="15">
      <c r="D1922" s="307" t="str">
        <f t="shared" si="29"/>
        <v>16473 - DOBROVA</v>
      </c>
      <c r="E1922" s="312">
        <v>16473</v>
      </c>
      <c r="F1922" s="313" t="s">
        <v>2849</v>
      </c>
      <c r="G1922" s="314">
        <v>989.299988</v>
      </c>
    </row>
    <row r="1923" spans="4:7" ht="15">
      <c r="D1923" s="307" t="str">
        <f t="shared" si="29"/>
        <v>16474 - DRAŽEVNIK</v>
      </c>
      <c r="E1923" s="312">
        <v>16474</v>
      </c>
      <c r="F1923" s="313" t="s">
        <v>2850</v>
      </c>
      <c r="G1923" s="314">
        <v>88.400002</v>
      </c>
    </row>
    <row r="1924" spans="4:7" ht="15">
      <c r="D1924" s="307" t="str">
        <f aca="true" t="shared" si="30" ref="D1924:D1987">E1924&amp;" - "&amp;F1924</f>
        <v>16476 - SELO</v>
      </c>
      <c r="E1924" s="312">
        <v>16476</v>
      </c>
      <c r="F1924" s="313" t="s">
        <v>1504</v>
      </c>
      <c r="G1924" s="314">
        <v>396.5</v>
      </c>
    </row>
    <row r="1925" spans="4:7" ht="15">
      <c r="D1925" s="307" t="str">
        <f t="shared" si="30"/>
        <v>16481 - LJUBLJANA</v>
      </c>
      <c r="E1925" s="312">
        <v>16481</v>
      </c>
      <c r="F1925" s="313" t="s">
        <v>933</v>
      </c>
      <c r="G1925" s="314">
        <v>302292.90625</v>
      </c>
    </row>
    <row r="1926" spans="4:7" ht="15">
      <c r="D1926" s="307" t="str">
        <f t="shared" si="30"/>
        <v>16482 - TACEN</v>
      </c>
      <c r="E1926" s="312">
        <v>16482</v>
      </c>
      <c r="F1926" s="313" t="s">
        <v>2851</v>
      </c>
      <c r="G1926" s="314">
        <v>3562</v>
      </c>
    </row>
    <row r="1927" spans="4:7" ht="15">
      <c r="D1927" s="307" t="str">
        <f t="shared" si="30"/>
        <v>16483 - ČRNUČE</v>
      </c>
      <c r="E1927" s="312">
        <v>16483</v>
      </c>
      <c r="F1927" s="313" t="s">
        <v>652</v>
      </c>
      <c r="G1927" s="314">
        <v>10648.299805</v>
      </c>
    </row>
    <row r="1928" spans="4:7" ht="15">
      <c r="D1928" s="307" t="str">
        <f t="shared" si="30"/>
        <v>16484 - LJUBLJANA</v>
      </c>
      <c r="E1928" s="312">
        <v>16484</v>
      </c>
      <c r="F1928" s="313" t="s">
        <v>933</v>
      </c>
      <c r="G1928" s="314">
        <v>1708.199951</v>
      </c>
    </row>
    <row r="1929" spans="4:7" ht="15">
      <c r="D1929" s="307" t="str">
        <f t="shared" si="30"/>
        <v>16485 - LJUBLJANA</v>
      </c>
      <c r="E1929" s="312">
        <v>16485</v>
      </c>
      <c r="F1929" s="313" t="s">
        <v>933</v>
      </c>
      <c r="G1929" s="314">
        <v>1563.900024</v>
      </c>
    </row>
    <row r="1930" spans="4:7" ht="15">
      <c r="D1930" s="307" t="str">
        <f t="shared" si="30"/>
        <v>16486 - LJUBLJANA</v>
      </c>
      <c r="E1930" s="312">
        <v>16486</v>
      </c>
      <c r="F1930" s="313" t="s">
        <v>933</v>
      </c>
      <c r="G1930" s="314">
        <v>75.400002</v>
      </c>
    </row>
    <row r="1931" spans="4:7" ht="15">
      <c r="D1931" s="307" t="str">
        <f t="shared" si="30"/>
        <v>16487 - SADINJA VAS</v>
      </c>
      <c r="E1931" s="312">
        <v>16487</v>
      </c>
      <c r="F1931" s="313" t="s">
        <v>2852</v>
      </c>
      <c r="G1931" s="314">
        <v>318.5</v>
      </c>
    </row>
    <row r="1932" spans="4:7" ht="15">
      <c r="D1932" s="307" t="str">
        <f t="shared" si="30"/>
        <v>16488 - SADINJA VAS</v>
      </c>
      <c r="E1932" s="312">
        <v>16488</v>
      </c>
      <c r="F1932" s="313" t="s">
        <v>2852</v>
      </c>
      <c r="G1932" s="314">
        <v>5509.399902</v>
      </c>
    </row>
    <row r="1933" spans="4:7" ht="15">
      <c r="D1933" s="307" t="str">
        <f t="shared" si="30"/>
        <v>16489 - VUZENICA</v>
      </c>
      <c r="E1933" s="312">
        <v>16489</v>
      </c>
      <c r="F1933" s="313" t="s">
        <v>2561</v>
      </c>
      <c r="G1933" s="314">
        <v>1838.199951</v>
      </c>
    </row>
    <row r="1934" spans="4:7" ht="15">
      <c r="D1934" s="307" t="str">
        <f t="shared" si="30"/>
        <v>16491 - MORJE</v>
      </c>
      <c r="E1934" s="312">
        <v>16491</v>
      </c>
      <c r="F1934" s="313" t="s">
        <v>2747</v>
      </c>
      <c r="G1934" s="314">
        <v>1392.300049</v>
      </c>
    </row>
    <row r="1935" spans="4:7" ht="15">
      <c r="D1935" s="307" t="str">
        <f t="shared" si="30"/>
        <v>16493 - RAČE</v>
      </c>
      <c r="E1935" s="312">
        <v>16493</v>
      </c>
      <c r="F1935" s="313" t="s">
        <v>658</v>
      </c>
      <c r="G1935" s="314">
        <v>908.700012</v>
      </c>
    </row>
    <row r="1936" spans="4:7" ht="15">
      <c r="D1936" s="307" t="str">
        <f t="shared" si="30"/>
        <v>16494 - RAČE</v>
      </c>
      <c r="E1936" s="312">
        <v>16494</v>
      </c>
      <c r="F1936" s="313" t="s">
        <v>658</v>
      </c>
      <c r="G1936" s="314">
        <v>3434.600098</v>
      </c>
    </row>
    <row r="1937" spans="4:7" ht="15">
      <c r="D1937" s="307" t="str">
        <f t="shared" si="30"/>
        <v>16495 - BENEDIKT</v>
      </c>
      <c r="E1937" s="312">
        <v>16495</v>
      </c>
      <c r="F1937" s="313" t="s">
        <v>2853</v>
      </c>
      <c r="G1937" s="314">
        <v>1146.599976</v>
      </c>
    </row>
    <row r="1938" spans="4:7" ht="15">
      <c r="D1938" s="307" t="str">
        <f t="shared" si="30"/>
        <v>16497 - ŽIROVNICA</v>
      </c>
      <c r="E1938" s="312">
        <v>16497</v>
      </c>
      <c r="F1938" s="313" t="s">
        <v>2854</v>
      </c>
      <c r="G1938" s="314">
        <v>3159</v>
      </c>
    </row>
    <row r="1939" spans="4:7" ht="15">
      <c r="D1939" s="307" t="str">
        <f t="shared" si="30"/>
        <v>16498 - SMOKUČ</v>
      </c>
      <c r="E1939" s="312">
        <v>16498</v>
      </c>
      <c r="F1939" s="313" t="s">
        <v>2855</v>
      </c>
      <c r="G1939" s="314">
        <v>1280.5</v>
      </c>
    </row>
    <row r="1940" spans="4:7" ht="15">
      <c r="D1940" s="307" t="str">
        <f t="shared" si="30"/>
        <v>16500 - VOJNIK</v>
      </c>
      <c r="E1940" s="312">
        <v>16500</v>
      </c>
      <c r="F1940" s="313" t="s">
        <v>2508</v>
      </c>
      <c r="G1940" s="314">
        <v>5071.299805</v>
      </c>
    </row>
    <row r="1941" spans="4:7" ht="15">
      <c r="D1941" s="307" t="str">
        <f t="shared" si="30"/>
        <v>16501 - VIDEM</v>
      </c>
      <c r="E1941" s="312">
        <v>16501</v>
      </c>
      <c r="F1941" s="313" t="s">
        <v>665</v>
      </c>
      <c r="G1941" s="314">
        <v>557.700012</v>
      </c>
    </row>
    <row r="1942" spans="4:7" ht="15">
      <c r="D1942" s="307" t="str">
        <f t="shared" si="30"/>
        <v>16502 - MALA VAS</v>
      </c>
      <c r="E1942" s="312">
        <v>16502</v>
      </c>
      <c r="F1942" s="313" t="s">
        <v>2856</v>
      </c>
      <c r="G1942" s="314">
        <v>184.600006</v>
      </c>
    </row>
    <row r="1943" spans="4:7" ht="15">
      <c r="D1943" s="307" t="str">
        <f t="shared" si="30"/>
        <v>16508 - SPODNJA IDRIJA</v>
      </c>
      <c r="E1943" s="312">
        <v>16508</v>
      </c>
      <c r="F1943" s="313" t="s">
        <v>695</v>
      </c>
      <c r="G1943" s="314">
        <v>1804.400024</v>
      </c>
    </row>
    <row r="1944" spans="4:7" ht="15">
      <c r="D1944" s="307" t="str">
        <f t="shared" si="30"/>
        <v>16513 - RADUHA</v>
      </c>
      <c r="E1944" s="312">
        <v>16513</v>
      </c>
      <c r="F1944" s="313" t="s">
        <v>2857</v>
      </c>
      <c r="G1944" s="314">
        <v>612.299988</v>
      </c>
    </row>
    <row r="1945" spans="4:7" ht="15">
      <c r="D1945" s="307" t="str">
        <f t="shared" si="30"/>
        <v>16515 - STRMEC</v>
      </c>
      <c r="E1945" s="312">
        <v>16515</v>
      </c>
      <c r="F1945" s="313" t="s">
        <v>2858</v>
      </c>
      <c r="G1945" s="314">
        <v>88.400002</v>
      </c>
    </row>
    <row r="1946" spans="4:7" ht="15">
      <c r="D1946" s="307" t="str">
        <f t="shared" si="30"/>
        <v>16519 - MIKLAVŽ NA DRAVSKEM POLJU</v>
      </c>
      <c r="E1946" s="312">
        <v>16519</v>
      </c>
      <c r="F1946" s="313" t="s">
        <v>2759</v>
      </c>
      <c r="G1946" s="314">
        <v>4550</v>
      </c>
    </row>
    <row r="1947" spans="4:7" ht="15">
      <c r="D1947" s="307" t="str">
        <f t="shared" si="30"/>
        <v>16520 - BISTRICA OB DRAVI IN LOG</v>
      </c>
      <c r="E1947" s="312">
        <v>16520</v>
      </c>
      <c r="F1947" s="313" t="s">
        <v>2859</v>
      </c>
      <c r="G1947" s="314">
        <v>2211.300049</v>
      </c>
    </row>
    <row r="1948" spans="4:7" ht="15">
      <c r="D1948" s="307" t="str">
        <f t="shared" si="30"/>
        <v>16522 - DOLNJA POČEHOVA</v>
      </c>
      <c r="E1948" s="312">
        <v>16522</v>
      </c>
      <c r="F1948" s="313" t="s">
        <v>2860</v>
      </c>
      <c r="G1948" s="314">
        <v>338</v>
      </c>
    </row>
    <row r="1949" spans="4:7" ht="15">
      <c r="D1949" s="307" t="str">
        <f t="shared" si="30"/>
        <v>20002 - KAMNIK</v>
      </c>
      <c r="E1949" s="312">
        <v>20002</v>
      </c>
      <c r="F1949" s="313" t="s">
        <v>1033</v>
      </c>
      <c r="G1949" s="314">
        <v>21295.300781</v>
      </c>
    </row>
    <row r="1950" spans="4:7" ht="15">
      <c r="D1950" s="307" t="str">
        <f t="shared" si="30"/>
        <v>20003 - RADOMLJE</v>
      </c>
      <c r="E1950" s="312">
        <v>20003</v>
      </c>
      <c r="F1950" s="313" t="s">
        <v>2861</v>
      </c>
      <c r="G1950" s="314">
        <v>6723.600098</v>
      </c>
    </row>
    <row r="1951" spans="4:7" ht="15">
      <c r="D1951" s="307" t="str">
        <f t="shared" si="30"/>
        <v>20004 - MENGEŠ</v>
      </c>
      <c r="E1951" s="312">
        <v>20004</v>
      </c>
      <c r="F1951" s="313" t="s">
        <v>2862</v>
      </c>
      <c r="G1951" s="314">
        <v>8479.900391</v>
      </c>
    </row>
    <row r="1952" spans="4:7" ht="15">
      <c r="D1952" s="307" t="str">
        <f t="shared" si="30"/>
        <v>20005 - TRZIN</v>
      </c>
      <c r="E1952" s="312">
        <v>20005</v>
      </c>
      <c r="F1952" s="313" t="s">
        <v>2863</v>
      </c>
      <c r="G1952" s="314">
        <v>5279.299805</v>
      </c>
    </row>
    <row r="1953" spans="4:7" ht="15">
      <c r="D1953" s="307" t="str">
        <f t="shared" si="30"/>
        <v>20007 - LITIJA - ŠMARTNO</v>
      </c>
      <c r="E1953" s="312">
        <v>20007</v>
      </c>
      <c r="F1953" s="313" t="s">
        <v>2864</v>
      </c>
      <c r="G1953" s="314">
        <v>10215.400391</v>
      </c>
    </row>
    <row r="1954" spans="4:7" ht="15">
      <c r="D1954" s="307" t="str">
        <f t="shared" si="30"/>
        <v>20008 - KOSTANJEVEC - VISOLE</v>
      </c>
      <c r="E1954" s="312">
        <v>20008</v>
      </c>
      <c r="F1954" s="313" t="s">
        <v>2865</v>
      </c>
      <c r="G1954" s="314">
        <v>908.700012</v>
      </c>
    </row>
    <row r="1955" spans="4:7" ht="15">
      <c r="D1955" s="307" t="str">
        <f t="shared" si="30"/>
        <v>20009 - SLOVENSKA BISTRICA</v>
      </c>
      <c r="E1955" s="312">
        <v>20009</v>
      </c>
      <c r="F1955" s="313" t="s">
        <v>678</v>
      </c>
      <c r="G1955" s="314">
        <v>9925.5</v>
      </c>
    </row>
    <row r="1956" spans="4:7" ht="15">
      <c r="D1956" s="307" t="str">
        <f t="shared" si="30"/>
        <v>20010 - MAJŠPERK</v>
      </c>
      <c r="E1956" s="312">
        <v>20010</v>
      </c>
      <c r="F1956" s="313" t="s">
        <v>2866</v>
      </c>
      <c r="G1956" s="314">
        <v>564.200012</v>
      </c>
    </row>
    <row r="1957" spans="4:7" ht="15">
      <c r="D1957" s="307" t="str">
        <f t="shared" si="30"/>
        <v>20014 - FALA</v>
      </c>
      <c r="E1957" s="312">
        <v>20014</v>
      </c>
      <c r="F1957" s="313" t="s">
        <v>2867</v>
      </c>
      <c r="G1957" s="314">
        <v>89.699997</v>
      </c>
    </row>
    <row r="1958" spans="4:7" ht="15">
      <c r="D1958" s="307" t="str">
        <f t="shared" si="30"/>
        <v>20015 - RANHOL</v>
      </c>
      <c r="E1958" s="312">
        <v>20015</v>
      </c>
      <c r="F1958" s="313" t="s">
        <v>2868</v>
      </c>
      <c r="G1958" s="314">
        <v>97.5</v>
      </c>
    </row>
    <row r="1959" spans="4:7" ht="15">
      <c r="D1959" s="307" t="str">
        <f t="shared" si="30"/>
        <v>20018 - KOPER</v>
      </c>
      <c r="E1959" s="312">
        <v>20018</v>
      </c>
      <c r="F1959" s="313" t="s">
        <v>626</v>
      </c>
      <c r="G1959" s="314">
        <v>29333.199219</v>
      </c>
    </row>
    <row r="1960" spans="4:7" ht="15">
      <c r="D1960" s="307" t="str">
        <f t="shared" si="30"/>
        <v>20020 - ANKARAN</v>
      </c>
      <c r="E1960" s="312">
        <v>20020</v>
      </c>
      <c r="F1960" s="313" t="s">
        <v>2869</v>
      </c>
      <c r="G1960" s="314">
        <v>3222.699951</v>
      </c>
    </row>
    <row r="1961" spans="4:7" ht="15">
      <c r="D1961" s="307" t="str">
        <f t="shared" si="30"/>
        <v>20021 - HRVATINI</v>
      </c>
      <c r="E1961" s="312">
        <v>20021</v>
      </c>
      <c r="F1961" s="313" t="s">
        <v>2870</v>
      </c>
      <c r="G1961" s="314">
        <v>2169.699951</v>
      </c>
    </row>
    <row r="1962" spans="4:7" ht="15">
      <c r="D1962" s="307" t="str">
        <f t="shared" si="30"/>
        <v>20022 - ŠKOFIJE</v>
      </c>
      <c r="E1962" s="312">
        <v>20022</v>
      </c>
      <c r="F1962" s="313" t="s">
        <v>2871</v>
      </c>
      <c r="G1962" s="314">
        <v>2350.399902</v>
      </c>
    </row>
    <row r="1963" spans="4:7" ht="15">
      <c r="D1963" s="307" t="str">
        <f t="shared" si="30"/>
        <v>20027 - BERTOKI</v>
      </c>
      <c r="E1963" s="312">
        <v>20027</v>
      </c>
      <c r="F1963" s="313" t="s">
        <v>2872</v>
      </c>
      <c r="G1963" s="314">
        <v>2030.599976</v>
      </c>
    </row>
    <row r="1964" spans="4:7" ht="15">
      <c r="D1964" s="307" t="str">
        <f t="shared" si="30"/>
        <v>20028 - DEKANI</v>
      </c>
      <c r="E1964" s="312">
        <v>20028</v>
      </c>
      <c r="F1964" s="313" t="s">
        <v>2873</v>
      </c>
      <c r="G1964" s="314">
        <v>1510.599976</v>
      </c>
    </row>
    <row r="1965" spans="4:7" ht="15">
      <c r="D1965" s="307" t="str">
        <f t="shared" si="30"/>
        <v>20029 - POBEGI - ČEŽARJI</v>
      </c>
      <c r="E1965" s="312">
        <v>20029</v>
      </c>
      <c r="F1965" s="313" t="s">
        <v>2874</v>
      </c>
      <c r="G1965" s="314">
        <v>1739.400024</v>
      </c>
    </row>
    <row r="1966" spans="4:7" ht="15">
      <c r="D1966" s="307" t="str">
        <f t="shared" si="30"/>
        <v>20030 - SV. ANTON</v>
      </c>
      <c r="E1966" s="312">
        <v>20030</v>
      </c>
      <c r="F1966" s="313" t="s">
        <v>2875</v>
      </c>
      <c r="G1966" s="314">
        <v>1258.400024</v>
      </c>
    </row>
    <row r="1967" spans="4:7" ht="15">
      <c r="D1967" s="307" t="str">
        <f t="shared" si="30"/>
        <v>20032 - KUBED</v>
      </c>
      <c r="E1967" s="312">
        <v>20032</v>
      </c>
      <c r="F1967" s="313" t="s">
        <v>2876</v>
      </c>
      <c r="G1967" s="314">
        <v>208</v>
      </c>
    </row>
    <row r="1968" spans="4:7" ht="15">
      <c r="D1968" s="307" t="str">
        <f t="shared" si="30"/>
        <v>20033 - BEZOVICA</v>
      </c>
      <c r="E1968" s="312">
        <v>20033</v>
      </c>
      <c r="F1968" s="313" t="s">
        <v>2877</v>
      </c>
      <c r="G1968" s="314">
        <v>83.199997</v>
      </c>
    </row>
    <row r="1969" spans="4:7" ht="15">
      <c r="D1969" s="307" t="str">
        <f t="shared" si="30"/>
        <v>20035 - PODGORJE</v>
      </c>
      <c r="E1969" s="312">
        <v>20035</v>
      </c>
      <c r="F1969" s="313" t="s">
        <v>2535</v>
      </c>
      <c r="G1969" s="314">
        <v>197.600006</v>
      </c>
    </row>
    <row r="1970" spans="4:7" ht="15">
      <c r="D1970" s="307" t="str">
        <f t="shared" si="30"/>
        <v>20037 - ZAZID</v>
      </c>
      <c r="E1970" s="312">
        <v>20037</v>
      </c>
      <c r="F1970" s="313" t="s">
        <v>2878</v>
      </c>
      <c r="G1970" s="314">
        <v>94.900002</v>
      </c>
    </row>
    <row r="1971" spans="4:7" ht="15">
      <c r="D1971" s="307" t="str">
        <f t="shared" si="30"/>
        <v>20039 - GRADIŠČE</v>
      </c>
      <c r="E1971" s="312">
        <v>20039</v>
      </c>
      <c r="F1971" s="313" t="s">
        <v>2186</v>
      </c>
      <c r="G1971" s="314">
        <v>193.699997</v>
      </c>
    </row>
    <row r="1972" spans="4:7" ht="15">
      <c r="D1972" s="307" t="str">
        <f t="shared" si="30"/>
        <v>20045 - ŠMARJE</v>
      </c>
      <c r="E1972" s="312">
        <v>20045</v>
      </c>
      <c r="F1972" s="313" t="s">
        <v>1490</v>
      </c>
      <c r="G1972" s="314">
        <v>809.900024</v>
      </c>
    </row>
    <row r="1973" spans="4:7" ht="15">
      <c r="D1973" s="307" t="str">
        <f t="shared" si="30"/>
        <v>20046 - KRIŽIŠČE</v>
      </c>
      <c r="E1973" s="312">
        <v>20046</v>
      </c>
      <c r="F1973" s="313" t="s">
        <v>2879</v>
      </c>
      <c r="G1973" s="314">
        <v>130</v>
      </c>
    </row>
    <row r="1974" spans="4:7" ht="15">
      <c r="D1974" s="307" t="str">
        <f t="shared" si="30"/>
        <v>20047 - BERTOKI - PRADE</v>
      </c>
      <c r="E1974" s="312">
        <v>20047</v>
      </c>
      <c r="F1974" s="313" t="s">
        <v>2880</v>
      </c>
      <c r="G1974" s="314">
        <v>102.699997</v>
      </c>
    </row>
    <row r="1975" spans="4:7" ht="15">
      <c r="D1975" s="307" t="str">
        <f t="shared" si="30"/>
        <v>20048 - BABIČI</v>
      </c>
      <c r="E1975" s="312">
        <v>20048</v>
      </c>
      <c r="F1975" s="313" t="s">
        <v>2881</v>
      </c>
      <c r="G1975" s="314">
        <v>163.800003</v>
      </c>
    </row>
    <row r="1976" spans="4:7" ht="15">
      <c r="D1976" s="307" t="str">
        <f t="shared" si="30"/>
        <v>20049 - BRNICA</v>
      </c>
      <c r="E1976" s="312">
        <v>20049</v>
      </c>
      <c r="F1976" s="313" t="s">
        <v>2882</v>
      </c>
      <c r="G1976" s="314">
        <v>150.800003</v>
      </c>
    </row>
    <row r="1977" spans="4:7" ht="15">
      <c r="D1977" s="307" t="str">
        <f t="shared" si="30"/>
        <v>20050 - MAREZIGE</v>
      </c>
      <c r="E1977" s="312">
        <v>20050</v>
      </c>
      <c r="F1977" s="313" t="s">
        <v>2883</v>
      </c>
      <c r="G1977" s="314">
        <v>426.399994</v>
      </c>
    </row>
    <row r="1978" spans="4:7" ht="15">
      <c r="D1978" s="307" t="str">
        <f t="shared" si="30"/>
        <v>20057 - CEREJ - PREMANČAN</v>
      </c>
      <c r="E1978" s="312">
        <v>20057</v>
      </c>
      <c r="F1978" s="313" t="s">
        <v>2884</v>
      </c>
      <c r="G1978" s="314">
        <v>120.900002</v>
      </c>
    </row>
    <row r="1979" spans="4:7" ht="15">
      <c r="D1979" s="307" t="str">
        <f t="shared" si="30"/>
        <v>20063 - BARIZONI</v>
      </c>
      <c r="E1979" s="312">
        <v>20063</v>
      </c>
      <c r="F1979" s="313" t="s">
        <v>2885</v>
      </c>
      <c r="G1979" s="314">
        <v>93.599998</v>
      </c>
    </row>
    <row r="1980" spans="4:7" ht="15">
      <c r="D1980" s="307" t="str">
        <f t="shared" si="30"/>
        <v>20071 - ROBANCI</v>
      </c>
      <c r="E1980" s="312">
        <v>20071</v>
      </c>
      <c r="F1980" s="313" t="s">
        <v>2886</v>
      </c>
      <c r="G1980" s="314">
        <v>135.199997</v>
      </c>
    </row>
    <row r="1981" spans="4:7" ht="15">
      <c r="D1981" s="307" t="str">
        <f t="shared" si="30"/>
        <v>20083 - JELARJI</v>
      </c>
      <c r="E1981" s="312">
        <v>20083</v>
      </c>
      <c r="F1981" s="313" t="s">
        <v>2887</v>
      </c>
      <c r="G1981" s="314">
        <v>196.300003</v>
      </c>
    </row>
    <row r="1982" spans="4:7" ht="15">
      <c r="D1982" s="307" t="str">
        <f t="shared" si="30"/>
        <v>20102 - PLAVJE - BADIHA</v>
      </c>
      <c r="E1982" s="312">
        <v>20102</v>
      </c>
      <c r="F1982" s="313" t="s">
        <v>2888</v>
      </c>
      <c r="G1982" s="314">
        <v>314.600006</v>
      </c>
    </row>
    <row r="1983" spans="4:7" ht="15">
      <c r="D1983" s="307" t="str">
        <f t="shared" si="30"/>
        <v>20103 - OSP</v>
      </c>
      <c r="E1983" s="312">
        <v>20103</v>
      </c>
      <c r="F1983" s="313" t="s">
        <v>2889</v>
      </c>
      <c r="G1983" s="314">
        <v>154.699997</v>
      </c>
    </row>
    <row r="1984" spans="4:7" ht="15">
      <c r="D1984" s="307" t="str">
        <f t="shared" si="30"/>
        <v>20108 - BADIHA</v>
      </c>
      <c r="E1984" s="312">
        <v>20108</v>
      </c>
      <c r="F1984" s="313" t="s">
        <v>2890</v>
      </c>
      <c r="G1984" s="314">
        <v>141.699997</v>
      </c>
    </row>
    <row r="1985" spans="4:7" ht="15">
      <c r="D1985" s="307" t="str">
        <f t="shared" si="30"/>
        <v>20129 - TINJAN</v>
      </c>
      <c r="E1985" s="312">
        <v>20129</v>
      </c>
      <c r="F1985" s="313" t="s">
        <v>2891</v>
      </c>
      <c r="G1985" s="314">
        <v>76.699997</v>
      </c>
    </row>
    <row r="1986" spans="4:7" ht="15">
      <c r="D1986" s="307" t="str">
        <f t="shared" si="30"/>
        <v>20133 - ČETRTA ŠKOFIJA</v>
      </c>
      <c r="E1986" s="312">
        <v>20133</v>
      </c>
      <c r="F1986" s="313" t="s">
        <v>2892</v>
      </c>
      <c r="G1986" s="314">
        <v>169</v>
      </c>
    </row>
    <row r="1987" spans="4:7" ht="15">
      <c r="D1987" s="307" t="str">
        <f t="shared" si="30"/>
        <v>20135 - GABROVICA</v>
      </c>
      <c r="E1987" s="312">
        <v>20135</v>
      </c>
      <c r="F1987" s="313" t="s">
        <v>2893</v>
      </c>
      <c r="G1987" s="314">
        <v>102.699997</v>
      </c>
    </row>
    <row r="1988" spans="4:7" ht="15">
      <c r="D1988" s="307" t="str">
        <f aca="true" t="shared" si="31" ref="D1988:D2051">E1988&amp;" - "&amp;F1988</f>
        <v>20144 - NA VARDI</v>
      </c>
      <c r="E1988" s="312">
        <v>20144</v>
      </c>
      <c r="F1988" s="313" t="s">
        <v>2894</v>
      </c>
      <c r="G1988" s="314">
        <v>107.900002</v>
      </c>
    </row>
    <row r="1989" spans="4:7" ht="15">
      <c r="D1989" s="307" t="str">
        <f t="shared" si="31"/>
        <v>20145 - ČRNOTIČE</v>
      </c>
      <c r="E1989" s="312">
        <v>20145</v>
      </c>
      <c r="F1989" s="313" t="s">
        <v>2895</v>
      </c>
      <c r="G1989" s="314">
        <v>92.300003</v>
      </c>
    </row>
    <row r="1990" spans="4:7" ht="15">
      <c r="D1990" s="307" t="str">
        <f t="shared" si="31"/>
        <v>20147 - ČRNI KAL</v>
      </c>
      <c r="E1990" s="312">
        <v>20147</v>
      </c>
      <c r="F1990" s="313" t="s">
        <v>2896</v>
      </c>
      <c r="G1990" s="314">
        <v>124.800003</v>
      </c>
    </row>
    <row r="1991" spans="4:7" ht="15">
      <c r="D1991" s="307" t="str">
        <f t="shared" si="31"/>
        <v>20154 - BERTOKI</v>
      </c>
      <c r="E1991" s="312">
        <v>20154</v>
      </c>
      <c r="F1991" s="313" t="s">
        <v>2872</v>
      </c>
      <c r="G1991" s="314">
        <v>131.300003</v>
      </c>
    </row>
    <row r="1992" spans="4:7" ht="15">
      <c r="D1992" s="307" t="str">
        <f t="shared" si="31"/>
        <v>20166 - KRNICA</v>
      </c>
      <c r="E1992" s="312">
        <v>20166</v>
      </c>
      <c r="F1992" s="313" t="s">
        <v>2897</v>
      </c>
      <c r="G1992" s="314">
        <v>75.400002</v>
      </c>
    </row>
    <row r="1993" spans="4:7" ht="15">
      <c r="D1993" s="307" t="str">
        <f t="shared" si="31"/>
        <v>20178 - RIŽANA</v>
      </c>
      <c r="E1993" s="312">
        <v>20178</v>
      </c>
      <c r="F1993" s="313" t="s">
        <v>2898</v>
      </c>
      <c r="G1993" s="314">
        <v>110.5</v>
      </c>
    </row>
    <row r="1994" spans="4:7" ht="15">
      <c r="D1994" s="307" t="str">
        <f t="shared" si="31"/>
        <v>20200 - ŠKOCJAN</v>
      </c>
      <c r="E1994" s="312">
        <v>20200</v>
      </c>
      <c r="F1994" s="313" t="s">
        <v>2585</v>
      </c>
      <c r="G1994" s="314">
        <v>97.5</v>
      </c>
    </row>
    <row r="1995" spans="4:7" ht="15">
      <c r="D1995" s="307" t="str">
        <f t="shared" si="31"/>
        <v>20203 - KORTINE</v>
      </c>
      <c r="E1995" s="312">
        <v>20203</v>
      </c>
      <c r="F1995" s="313" t="s">
        <v>2899</v>
      </c>
      <c r="G1995" s="314">
        <v>94.900002</v>
      </c>
    </row>
    <row r="1996" spans="4:7" ht="15">
      <c r="D1996" s="307" t="str">
        <f t="shared" si="31"/>
        <v>20217 - LOKA</v>
      </c>
      <c r="E1996" s="312">
        <v>20217</v>
      </c>
      <c r="F1996" s="313" t="s">
        <v>2578</v>
      </c>
      <c r="G1996" s="314">
        <v>96.199997</v>
      </c>
    </row>
    <row r="1997" spans="4:7" ht="15">
      <c r="D1997" s="307" t="str">
        <f t="shared" si="31"/>
        <v>20231 - OJO</v>
      </c>
      <c r="E1997" s="312">
        <v>20231</v>
      </c>
      <c r="F1997" s="313" t="s">
        <v>2900</v>
      </c>
      <c r="G1997" s="314">
        <v>195</v>
      </c>
    </row>
    <row r="1998" spans="4:7" ht="15">
      <c r="D1998" s="307" t="str">
        <f t="shared" si="31"/>
        <v>20243 - BONINI - ŽBURGA</v>
      </c>
      <c r="E1998" s="312">
        <v>20243</v>
      </c>
      <c r="F1998" s="313" t="s">
        <v>2901</v>
      </c>
      <c r="G1998" s="314">
        <v>120.900002</v>
      </c>
    </row>
    <row r="1999" spans="4:7" ht="15">
      <c r="D1999" s="307" t="str">
        <f t="shared" si="31"/>
        <v>20252 - BONINI - MARSIČ</v>
      </c>
      <c r="E1999" s="312">
        <v>20252</v>
      </c>
      <c r="F1999" s="313" t="s">
        <v>2902</v>
      </c>
      <c r="G1999" s="314">
        <v>62.400002</v>
      </c>
    </row>
    <row r="2000" spans="4:7" ht="15">
      <c r="D2000" s="307" t="str">
        <f t="shared" si="31"/>
        <v>20280 - SV. UBALD</v>
      </c>
      <c r="E2000" s="312">
        <v>20280</v>
      </c>
      <c r="F2000" s="313" t="s">
        <v>2903</v>
      </c>
      <c r="G2000" s="314">
        <v>148.199997</v>
      </c>
    </row>
    <row r="2001" spans="4:7" ht="15">
      <c r="D2001" s="307" t="str">
        <f t="shared" si="31"/>
        <v>20282 - BOŠAMARIN</v>
      </c>
      <c r="E2001" s="312">
        <v>20282</v>
      </c>
      <c r="F2001" s="313" t="s">
        <v>2904</v>
      </c>
      <c r="G2001" s="314">
        <v>305.5</v>
      </c>
    </row>
    <row r="2002" spans="4:7" ht="15">
      <c r="D2002" s="307" t="str">
        <f t="shared" si="31"/>
        <v>20286 - GRINJAN</v>
      </c>
      <c r="E2002" s="312">
        <v>20286</v>
      </c>
      <c r="F2002" s="313" t="s">
        <v>2905</v>
      </c>
      <c r="G2002" s="314">
        <v>202.800003</v>
      </c>
    </row>
    <row r="2003" spans="4:7" ht="15">
      <c r="D2003" s="307" t="str">
        <f t="shared" si="31"/>
        <v>20288 - KAMPEL - NOVAKI</v>
      </c>
      <c r="E2003" s="312">
        <v>20288</v>
      </c>
      <c r="F2003" s="313" t="s">
        <v>2906</v>
      </c>
      <c r="G2003" s="314">
        <v>417.299988</v>
      </c>
    </row>
    <row r="2004" spans="4:7" ht="15">
      <c r="D2004" s="307" t="str">
        <f t="shared" si="31"/>
        <v>20289 - GAŽON</v>
      </c>
      <c r="E2004" s="312">
        <v>20289</v>
      </c>
      <c r="F2004" s="313" t="s">
        <v>2907</v>
      </c>
      <c r="G2004" s="314">
        <v>425.100006</v>
      </c>
    </row>
    <row r="2005" spans="4:7" ht="15">
      <c r="D2005" s="307" t="str">
        <f t="shared" si="31"/>
        <v>20298 - MANŽAN - GRBLJE</v>
      </c>
      <c r="E2005" s="312">
        <v>20298</v>
      </c>
      <c r="F2005" s="313" t="s">
        <v>2908</v>
      </c>
      <c r="G2005" s="314">
        <v>260</v>
      </c>
    </row>
    <row r="2006" spans="4:7" ht="15">
      <c r="D2006" s="307" t="str">
        <f t="shared" si="31"/>
        <v>20303 - KAMPEL - BRDA</v>
      </c>
      <c r="E2006" s="312">
        <v>20303</v>
      </c>
      <c r="F2006" s="313" t="s">
        <v>2909</v>
      </c>
      <c r="G2006" s="314">
        <v>270.399994</v>
      </c>
    </row>
    <row r="2007" spans="4:7" ht="15">
      <c r="D2007" s="307" t="str">
        <f t="shared" si="31"/>
        <v>20307 - MONTINJAN</v>
      </c>
      <c r="E2007" s="312">
        <v>20307</v>
      </c>
      <c r="F2007" s="313" t="s">
        <v>2910</v>
      </c>
      <c r="G2007" s="314">
        <v>66.300003</v>
      </c>
    </row>
    <row r="2008" spans="4:7" ht="15">
      <c r="D2008" s="307" t="str">
        <f t="shared" si="31"/>
        <v>20310 - VANGANEL - PREGAČANE</v>
      </c>
      <c r="E2008" s="312">
        <v>20310</v>
      </c>
      <c r="F2008" s="313" t="s">
        <v>2911</v>
      </c>
      <c r="G2008" s="314">
        <v>206.699997</v>
      </c>
    </row>
    <row r="2009" spans="4:7" ht="15">
      <c r="D2009" s="307" t="str">
        <f t="shared" si="31"/>
        <v>20313 - ČENTURSKA DOLINA</v>
      </c>
      <c r="E2009" s="312">
        <v>20313</v>
      </c>
      <c r="F2009" s="313" t="s">
        <v>2912</v>
      </c>
      <c r="G2009" s="314">
        <v>313.299988</v>
      </c>
    </row>
    <row r="2010" spans="4:7" ht="15">
      <c r="D2010" s="307" t="str">
        <f t="shared" si="31"/>
        <v>20316 - KAVALIČI</v>
      </c>
      <c r="E2010" s="312">
        <v>20316</v>
      </c>
      <c r="F2010" s="313" t="s">
        <v>2913</v>
      </c>
      <c r="G2010" s="314">
        <v>67.599998</v>
      </c>
    </row>
    <row r="2011" spans="4:7" ht="15">
      <c r="D2011" s="307" t="str">
        <f t="shared" si="31"/>
        <v>20318 - BABIČ</v>
      </c>
      <c r="E2011" s="312">
        <v>20318</v>
      </c>
      <c r="F2011" s="313" t="s">
        <v>2914</v>
      </c>
      <c r="G2011" s="314">
        <v>80.599998</v>
      </c>
    </row>
    <row r="2012" spans="4:7" ht="15">
      <c r="D2012" s="307" t="str">
        <f t="shared" si="31"/>
        <v>20333 - SRGAŠI</v>
      </c>
      <c r="E2012" s="312">
        <v>20333</v>
      </c>
      <c r="F2012" s="313" t="s">
        <v>2915</v>
      </c>
      <c r="G2012" s="314">
        <v>89.699997</v>
      </c>
    </row>
    <row r="2013" spans="4:7" ht="15">
      <c r="D2013" s="307" t="str">
        <f t="shared" si="31"/>
        <v>20339 - PADERNA</v>
      </c>
      <c r="E2013" s="312">
        <v>20339</v>
      </c>
      <c r="F2013" s="313" t="s">
        <v>2916</v>
      </c>
      <c r="G2013" s="314">
        <v>159.899994</v>
      </c>
    </row>
    <row r="2014" spans="4:7" ht="15">
      <c r="D2014" s="307" t="str">
        <f t="shared" si="31"/>
        <v>20341 - MANŽAN</v>
      </c>
      <c r="E2014" s="312">
        <v>20341</v>
      </c>
      <c r="F2014" s="313" t="s">
        <v>2917</v>
      </c>
      <c r="G2014" s="314">
        <v>241.800003</v>
      </c>
    </row>
    <row r="2015" spans="4:7" ht="15">
      <c r="D2015" s="307" t="str">
        <f t="shared" si="31"/>
        <v>20344 - HRASTOVLJE</v>
      </c>
      <c r="E2015" s="312">
        <v>20344</v>
      </c>
      <c r="F2015" s="313" t="s">
        <v>2918</v>
      </c>
      <c r="G2015" s="314">
        <v>170.300003</v>
      </c>
    </row>
    <row r="2016" spans="4:7" ht="15">
      <c r="D2016" s="307" t="str">
        <f t="shared" si="31"/>
        <v>20351 - LOPAR</v>
      </c>
      <c r="E2016" s="312">
        <v>20351</v>
      </c>
      <c r="F2016" s="313" t="s">
        <v>2919</v>
      </c>
      <c r="G2016" s="314">
        <v>137.800003</v>
      </c>
    </row>
    <row r="2017" spans="4:7" ht="15">
      <c r="D2017" s="307" t="str">
        <f t="shared" si="31"/>
        <v>20355 - V. ČENTUR</v>
      </c>
      <c r="E2017" s="312">
        <v>20355</v>
      </c>
      <c r="F2017" s="313" t="s">
        <v>2920</v>
      </c>
      <c r="G2017" s="314">
        <v>111.800003</v>
      </c>
    </row>
    <row r="2018" spans="4:7" ht="15">
      <c r="D2018" s="307" t="str">
        <f t="shared" si="31"/>
        <v>20358 - GRINTOVEC</v>
      </c>
      <c r="E2018" s="312">
        <v>20358</v>
      </c>
      <c r="F2018" s="313" t="s">
        <v>2921</v>
      </c>
      <c r="G2018" s="314">
        <v>59.799999</v>
      </c>
    </row>
    <row r="2019" spans="4:7" ht="15">
      <c r="D2019" s="307" t="str">
        <f t="shared" si="31"/>
        <v>20363 - DOL PRI HRASTOVL</v>
      </c>
      <c r="E2019" s="312">
        <v>20363</v>
      </c>
      <c r="F2019" s="313" t="s">
        <v>2922</v>
      </c>
      <c r="G2019" s="314">
        <v>140.399994</v>
      </c>
    </row>
    <row r="2020" spans="4:7" ht="15">
      <c r="D2020" s="307" t="str">
        <f t="shared" si="31"/>
        <v>20365 - POPETRE</v>
      </c>
      <c r="E2020" s="312">
        <v>20365</v>
      </c>
      <c r="F2020" s="313" t="s">
        <v>2923</v>
      </c>
      <c r="G2020" s="314">
        <v>137.800003</v>
      </c>
    </row>
    <row r="2021" spans="4:7" ht="15">
      <c r="D2021" s="307" t="str">
        <f t="shared" si="31"/>
        <v>20368 - POMJAN</v>
      </c>
      <c r="E2021" s="312">
        <v>20368</v>
      </c>
      <c r="F2021" s="313" t="s">
        <v>2924</v>
      </c>
      <c r="G2021" s="314">
        <v>210.600006</v>
      </c>
    </row>
    <row r="2022" spans="4:7" ht="15">
      <c r="D2022" s="307" t="str">
        <f t="shared" si="31"/>
        <v>20391 - BORŠT</v>
      </c>
      <c r="E2022" s="312">
        <v>20391</v>
      </c>
      <c r="F2022" s="313" t="s">
        <v>2925</v>
      </c>
      <c r="G2022" s="314">
        <v>188.5</v>
      </c>
    </row>
    <row r="2023" spans="4:7" ht="15">
      <c r="D2023" s="307" t="str">
        <f t="shared" si="31"/>
        <v>20398 - KOŠTABONA</v>
      </c>
      <c r="E2023" s="312">
        <v>20398</v>
      </c>
      <c r="F2023" s="313" t="s">
        <v>2926</v>
      </c>
      <c r="G2023" s="314">
        <v>254.800003</v>
      </c>
    </row>
    <row r="2024" spans="4:7" ht="15">
      <c r="D2024" s="307" t="str">
        <f t="shared" si="31"/>
        <v>20406 - TRSEK - SP. VAS</v>
      </c>
      <c r="E2024" s="312">
        <v>20406</v>
      </c>
      <c r="F2024" s="313" t="s">
        <v>2927</v>
      </c>
      <c r="G2024" s="314">
        <v>71.5</v>
      </c>
    </row>
    <row r="2025" spans="4:7" ht="15">
      <c r="D2025" s="307" t="str">
        <f t="shared" si="31"/>
        <v>20407 - PUČE</v>
      </c>
      <c r="E2025" s="312">
        <v>20407</v>
      </c>
      <c r="F2025" s="313" t="s">
        <v>2928</v>
      </c>
      <c r="G2025" s="314">
        <v>111.800003</v>
      </c>
    </row>
    <row r="2026" spans="4:7" ht="15">
      <c r="D2026" s="307" t="str">
        <f t="shared" si="31"/>
        <v>20409 - MOVRAŽ</v>
      </c>
      <c r="E2026" s="312">
        <v>20409</v>
      </c>
      <c r="F2026" s="313" t="s">
        <v>2929</v>
      </c>
      <c r="G2026" s="314">
        <v>133.899994</v>
      </c>
    </row>
    <row r="2027" spans="4:7" ht="15">
      <c r="D2027" s="307" t="str">
        <f t="shared" si="31"/>
        <v>20419 - TREBEŠE</v>
      </c>
      <c r="E2027" s="312">
        <v>20419</v>
      </c>
      <c r="F2027" s="313" t="s">
        <v>2930</v>
      </c>
      <c r="G2027" s="314">
        <v>81.900002</v>
      </c>
    </row>
    <row r="2028" spans="4:7" ht="15">
      <c r="D2028" s="307" t="str">
        <f t="shared" si="31"/>
        <v>20423 - KRKAVČE - HRIB</v>
      </c>
      <c r="E2028" s="312">
        <v>20423</v>
      </c>
      <c r="F2028" s="313" t="s">
        <v>2931</v>
      </c>
      <c r="G2028" s="314">
        <v>57.200001</v>
      </c>
    </row>
    <row r="2029" spans="4:7" ht="15">
      <c r="D2029" s="307" t="str">
        <f t="shared" si="31"/>
        <v>20425 - RAKITOVEC</v>
      </c>
      <c r="E2029" s="312">
        <v>20425</v>
      </c>
      <c r="F2029" s="313" t="s">
        <v>2932</v>
      </c>
      <c r="G2029" s="314">
        <v>127.400002</v>
      </c>
    </row>
    <row r="2030" spans="4:7" ht="15">
      <c r="D2030" s="307" t="str">
        <f t="shared" si="31"/>
        <v>20430 - KRKAVČE</v>
      </c>
      <c r="E2030" s="312">
        <v>20430</v>
      </c>
      <c r="F2030" s="313" t="s">
        <v>2933</v>
      </c>
      <c r="G2030" s="314">
        <v>104</v>
      </c>
    </row>
    <row r="2031" spans="4:7" ht="15">
      <c r="D2031" s="307" t="str">
        <f t="shared" si="31"/>
        <v>20453 - GRADIN</v>
      </c>
      <c r="E2031" s="312">
        <v>20453</v>
      </c>
      <c r="F2031" s="313" t="s">
        <v>2934</v>
      </c>
      <c r="G2031" s="314">
        <v>92.300003</v>
      </c>
    </row>
    <row r="2032" spans="4:7" ht="15">
      <c r="D2032" s="307" t="str">
        <f t="shared" si="31"/>
        <v>20469 - PREGARA</v>
      </c>
      <c r="E2032" s="312">
        <v>20469</v>
      </c>
      <c r="F2032" s="313" t="s">
        <v>2935</v>
      </c>
      <c r="G2032" s="314">
        <v>120.900002</v>
      </c>
    </row>
    <row r="2033" spans="4:7" ht="15">
      <c r="D2033" s="307" t="str">
        <f t="shared" si="31"/>
        <v>20483 - HRASTJE</v>
      </c>
      <c r="E2033" s="312">
        <v>20483</v>
      </c>
      <c r="F2033" s="313" t="s">
        <v>2936</v>
      </c>
      <c r="G2033" s="314">
        <v>1788.800049</v>
      </c>
    </row>
    <row r="2034" spans="4:7" ht="15">
      <c r="D2034" s="307" t="str">
        <f t="shared" si="31"/>
        <v>20484 - PREBAČEVO</v>
      </c>
      <c r="E2034" s="312">
        <v>20484</v>
      </c>
      <c r="F2034" s="313" t="s">
        <v>2937</v>
      </c>
      <c r="G2034" s="314">
        <v>344.5</v>
      </c>
    </row>
    <row r="2035" spans="4:7" ht="15">
      <c r="D2035" s="307" t="str">
        <f t="shared" si="31"/>
        <v>20490 - SOCKA</v>
      </c>
      <c r="E2035" s="312">
        <v>20490</v>
      </c>
      <c r="F2035" s="313" t="s">
        <v>2938</v>
      </c>
      <c r="G2035" s="314">
        <v>184.600006</v>
      </c>
    </row>
    <row r="2036" spans="4:7" ht="15">
      <c r="D2036" s="307" t="str">
        <f t="shared" si="31"/>
        <v>20500 - FRANKOLOVO</v>
      </c>
      <c r="E2036" s="312">
        <v>20500</v>
      </c>
      <c r="F2036" s="313" t="s">
        <v>2939</v>
      </c>
      <c r="G2036" s="314">
        <v>370.5</v>
      </c>
    </row>
    <row r="2037" spans="4:7" ht="15">
      <c r="D2037" s="307" t="str">
        <f t="shared" si="31"/>
        <v>20503 - RAZDELJ</v>
      </c>
      <c r="E2037" s="312">
        <v>20503</v>
      </c>
      <c r="F2037" s="313" t="s">
        <v>2940</v>
      </c>
      <c r="G2037" s="314">
        <v>74.099998</v>
      </c>
    </row>
    <row r="2038" spans="4:7" ht="15">
      <c r="D2038" s="307" t="str">
        <f t="shared" si="31"/>
        <v>20506 - NOVA CERKEV</v>
      </c>
      <c r="E2038" s="312">
        <v>20506</v>
      </c>
      <c r="F2038" s="313" t="s">
        <v>2941</v>
      </c>
      <c r="G2038" s="314">
        <v>555.099976</v>
      </c>
    </row>
    <row r="2039" spans="4:7" ht="15">
      <c r="D2039" s="307" t="str">
        <f t="shared" si="31"/>
        <v>20507 - VIŠNJA VAS</v>
      </c>
      <c r="E2039" s="312">
        <v>20507</v>
      </c>
      <c r="F2039" s="313" t="s">
        <v>2942</v>
      </c>
      <c r="G2039" s="314">
        <v>126.099998</v>
      </c>
    </row>
    <row r="2040" spans="4:7" ht="15">
      <c r="D2040" s="307" t="str">
        <f t="shared" si="31"/>
        <v>20509 - KLANC</v>
      </c>
      <c r="E2040" s="312">
        <v>20509</v>
      </c>
      <c r="F2040" s="313" t="s">
        <v>2943</v>
      </c>
      <c r="G2040" s="314">
        <v>172.899994</v>
      </c>
    </row>
    <row r="2041" spans="4:7" ht="15">
      <c r="D2041" s="307" t="str">
        <f t="shared" si="31"/>
        <v>20512 - ZAVRH - GUTENEK</v>
      </c>
      <c r="E2041" s="312">
        <v>20512</v>
      </c>
      <c r="F2041" s="313" t="s">
        <v>2944</v>
      </c>
      <c r="G2041" s="314">
        <v>250.899994</v>
      </c>
    </row>
    <row r="2042" spans="4:7" ht="15">
      <c r="D2042" s="307" t="str">
        <f t="shared" si="31"/>
        <v>20513 - DOBRNA</v>
      </c>
      <c r="E2042" s="312">
        <v>20513</v>
      </c>
      <c r="F2042" s="313" t="s">
        <v>620</v>
      </c>
      <c r="G2042" s="314">
        <v>773.5</v>
      </c>
    </row>
    <row r="2043" spans="4:7" ht="15">
      <c r="D2043" s="307" t="str">
        <f t="shared" si="31"/>
        <v>20525 - SP. LAŠKA VAS</v>
      </c>
      <c r="E2043" s="312">
        <v>20525</v>
      </c>
      <c r="F2043" s="313" t="s">
        <v>2945</v>
      </c>
      <c r="G2043" s="314">
        <v>130</v>
      </c>
    </row>
    <row r="2044" spans="4:7" ht="15">
      <c r="D2044" s="307" t="str">
        <f t="shared" si="31"/>
        <v>20527 - KOMPOLE</v>
      </c>
      <c r="E2044" s="312">
        <v>20527</v>
      </c>
      <c r="F2044" s="313" t="s">
        <v>2946</v>
      </c>
      <c r="G2044" s="314">
        <v>490.100006</v>
      </c>
    </row>
    <row r="2045" spans="4:7" ht="15">
      <c r="D2045" s="307" t="str">
        <f t="shared" si="31"/>
        <v>20529 - PROŽINSKA VAS</v>
      </c>
      <c r="E2045" s="312">
        <v>20529</v>
      </c>
      <c r="F2045" s="313" t="s">
        <v>2947</v>
      </c>
      <c r="G2045" s="314">
        <v>81.900002</v>
      </c>
    </row>
    <row r="2046" spans="4:7" ht="15">
      <c r="D2046" s="307" t="str">
        <f t="shared" si="31"/>
        <v>20530 - SVETINA</v>
      </c>
      <c r="E2046" s="312">
        <v>20530</v>
      </c>
      <c r="F2046" s="313" t="s">
        <v>2948</v>
      </c>
      <c r="G2046" s="314">
        <v>63.700001</v>
      </c>
    </row>
    <row r="2047" spans="4:7" ht="15">
      <c r="D2047" s="307" t="str">
        <f t="shared" si="31"/>
        <v>20531 - MOSTE</v>
      </c>
      <c r="E2047" s="312">
        <v>20531</v>
      </c>
      <c r="F2047" s="313" t="s">
        <v>1766</v>
      </c>
      <c r="G2047" s="314">
        <v>132.600006</v>
      </c>
    </row>
    <row r="2048" spans="4:7" ht="15">
      <c r="D2048" s="307" t="str">
        <f t="shared" si="31"/>
        <v>20533 - ŠMARTNO V ROŽNI DOLINI</v>
      </c>
      <c r="E2048" s="312">
        <v>20533</v>
      </c>
      <c r="F2048" s="313" t="s">
        <v>2949</v>
      </c>
      <c r="G2048" s="314">
        <v>201.5</v>
      </c>
    </row>
    <row r="2049" spans="4:7" ht="15">
      <c r="D2049" s="307" t="str">
        <f t="shared" si="31"/>
        <v>20535 - SLATINA V ROŽNI DOLINI</v>
      </c>
      <c r="E2049" s="312">
        <v>20535</v>
      </c>
      <c r="F2049" s="313" t="s">
        <v>2950</v>
      </c>
      <c r="G2049" s="314">
        <v>146.899994</v>
      </c>
    </row>
    <row r="2050" spans="4:7" ht="15">
      <c r="D2050" s="307" t="str">
        <f t="shared" si="31"/>
        <v>20536 - SLATINA V ROŽNI DOLINI</v>
      </c>
      <c r="E2050" s="312">
        <v>20536</v>
      </c>
      <c r="F2050" s="313" t="s">
        <v>2950</v>
      </c>
      <c r="G2050" s="314">
        <v>119.599998</v>
      </c>
    </row>
    <row r="2051" spans="4:7" ht="15">
      <c r="D2051" s="307" t="str">
        <f t="shared" si="31"/>
        <v>20538 - SLATINA V ROŽNI DOLINI</v>
      </c>
      <c r="E2051" s="312">
        <v>20538</v>
      </c>
      <c r="F2051" s="313" t="s">
        <v>2950</v>
      </c>
      <c r="G2051" s="314">
        <v>200.199997</v>
      </c>
    </row>
    <row r="2052" spans="4:7" ht="15">
      <c r="D2052" s="307" t="str">
        <f aca="true" t="shared" si="32" ref="D2052:D2115">E2052&amp;" - "&amp;F2052</f>
        <v>20542 - GORICA PRI ŠMARTNEM</v>
      </c>
      <c r="E2052" s="312">
        <v>20542</v>
      </c>
      <c r="F2052" s="313" t="s">
        <v>2951</v>
      </c>
      <c r="G2052" s="314">
        <v>232.699997</v>
      </c>
    </row>
    <row r="2053" spans="4:7" ht="15">
      <c r="D2053" s="307" t="str">
        <f t="shared" si="32"/>
        <v>20543 - CELJE</v>
      </c>
      <c r="E2053" s="312">
        <v>20543</v>
      </c>
      <c r="F2053" s="313" t="s">
        <v>677</v>
      </c>
      <c r="G2053" s="314">
        <v>55096.601563</v>
      </c>
    </row>
    <row r="2054" spans="4:7" ht="15">
      <c r="D2054" s="307" t="str">
        <f t="shared" si="32"/>
        <v>20544 - LAHOVNA</v>
      </c>
      <c r="E2054" s="312">
        <v>20544</v>
      </c>
      <c r="F2054" s="313" t="s">
        <v>2952</v>
      </c>
      <c r="G2054" s="314">
        <v>101.400002</v>
      </c>
    </row>
    <row r="2055" spans="4:7" ht="15">
      <c r="D2055" s="307" t="str">
        <f t="shared" si="32"/>
        <v>20549 - SLANCE - VRHE</v>
      </c>
      <c r="E2055" s="312">
        <v>20549</v>
      </c>
      <c r="F2055" s="313" t="s">
        <v>2953</v>
      </c>
      <c r="G2055" s="314">
        <v>91</v>
      </c>
    </row>
    <row r="2056" spans="4:7" ht="15">
      <c r="D2056" s="307" t="str">
        <f t="shared" si="32"/>
        <v>20553 - VRHE</v>
      </c>
      <c r="E2056" s="312">
        <v>20553</v>
      </c>
      <c r="F2056" s="313" t="s">
        <v>2222</v>
      </c>
      <c r="G2056" s="314">
        <v>128.699997</v>
      </c>
    </row>
    <row r="2057" spans="4:7" ht="15">
      <c r="D2057" s="307" t="str">
        <f t="shared" si="32"/>
        <v>20555 - BUKOVŠČICA</v>
      </c>
      <c r="E2057" s="312">
        <v>20555</v>
      </c>
      <c r="F2057" s="313" t="s">
        <v>2954</v>
      </c>
      <c r="G2057" s="314">
        <v>133.899994</v>
      </c>
    </row>
    <row r="2058" spans="4:7" ht="15">
      <c r="D2058" s="307" t="str">
        <f t="shared" si="32"/>
        <v>20557 - KNAPE</v>
      </c>
      <c r="E2058" s="312">
        <v>20557</v>
      </c>
      <c r="F2058" s="313" t="s">
        <v>2955</v>
      </c>
      <c r="G2058" s="314">
        <v>68.900002</v>
      </c>
    </row>
    <row r="2059" spans="4:7" ht="15">
      <c r="D2059" s="307" t="str">
        <f t="shared" si="32"/>
        <v>20558 - ŠEVLJE</v>
      </c>
      <c r="E2059" s="312">
        <v>20558</v>
      </c>
      <c r="F2059" s="313" t="s">
        <v>2956</v>
      </c>
      <c r="G2059" s="314">
        <v>273</v>
      </c>
    </row>
    <row r="2060" spans="4:7" ht="15">
      <c r="D2060" s="307" t="str">
        <f t="shared" si="32"/>
        <v>20559 - BUKOVICA</v>
      </c>
      <c r="E2060" s="312">
        <v>20559</v>
      </c>
      <c r="F2060" s="313" t="s">
        <v>2086</v>
      </c>
      <c r="G2060" s="314">
        <v>241.800003</v>
      </c>
    </row>
    <row r="2061" spans="4:7" ht="15">
      <c r="D2061" s="307" t="str">
        <f t="shared" si="32"/>
        <v>20560 - PRAPROTNO</v>
      </c>
      <c r="E2061" s="312">
        <v>20560</v>
      </c>
      <c r="F2061" s="313" t="s">
        <v>2957</v>
      </c>
      <c r="G2061" s="314">
        <v>131.300003</v>
      </c>
    </row>
    <row r="2062" spans="4:7" ht="15">
      <c r="D2062" s="307" t="str">
        <f t="shared" si="32"/>
        <v>20562 - KRIŽNA GORA</v>
      </c>
      <c r="E2062" s="312">
        <v>20562</v>
      </c>
      <c r="F2062" s="313" t="s">
        <v>2958</v>
      </c>
      <c r="G2062" s="314">
        <v>58.5</v>
      </c>
    </row>
    <row r="2063" spans="4:7" ht="15">
      <c r="D2063" s="307" t="str">
        <f t="shared" si="32"/>
        <v>20563 - PEVNO</v>
      </c>
      <c r="E2063" s="312">
        <v>20563</v>
      </c>
      <c r="F2063" s="313" t="s">
        <v>2959</v>
      </c>
      <c r="G2063" s="314">
        <v>89.699997</v>
      </c>
    </row>
    <row r="2064" spans="4:7" ht="15">
      <c r="D2064" s="307" t="str">
        <f t="shared" si="32"/>
        <v>20565 - GABRK</v>
      </c>
      <c r="E2064" s="312">
        <v>20565</v>
      </c>
      <c r="F2064" s="313" t="s">
        <v>2960</v>
      </c>
      <c r="G2064" s="314">
        <v>98.800003</v>
      </c>
    </row>
    <row r="2065" spans="4:7" ht="15">
      <c r="D2065" s="307" t="str">
        <f t="shared" si="32"/>
        <v>20566 - BRODE</v>
      </c>
      <c r="E2065" s="312">
        <v>20566</v>
      </c>
      <c r="F2065" s="313" t="s">
        <v>2961</v>
      </c>
      <c r="G2065" s="314">
        <v>137.800003</v>
      </c>
    </row>
    <row r="2066" spans="4:7" ht="15">
      <c r="D2066" s="307" t="str">
        <f t="shared" si="32"/>
        <v>20567 - DRAGA</v>
      </c>
      <c r="E2066" s="312">
        <v>20567</v>
      </c>
      <c r="F2066" s="313" t="s">
        <v>2120</v>
      </c>
      <c r="G2066" s="314">
        <v>174.199997</v>
      </c>
    </row>
    <row r="2067" spans="4:7" ht="15">
      <c r="D2067" s="307" t="str">
        <f t="shared" si="32"/>
        <v>20568 - NA LOGU</v>
      </c>
      <c r="E2067" s="312">
        <v>20568</v>
      </c>
      <c r="F2067" s="313" t="s">
        <v>2962</v>
      </c>
      <c r="G2067" s="314">
        <v>65</v>
      </c>
    </row>
    <row r="2068" spans="4:7" ht="15">
      <c r="D2068" s="307" t="str">
        <f t="shared" si="32"/>
        <v>20570 - ŠKOFJA LOKA</v>
      </c>
      <c r="E2068" s="312">
        <v>20570</v>
      </c>
      <c r="F2068" s="313" t="s">
        <v>743</v>
      </c>
      <c r="G2068" s="314">
        <v>22491.300781</v>
      </c>
    </row>
    <row r="2069" spans="4:7" ht="15">
      <c r="D2069" s="307" t="str">
        <f t="shared" si="32"/>
        <v>20573 - LOG NAD ŠKOFJO LOKO</v>
      </c>
      <c r="E2069" s="312">
        <v>20573</v>
      </c>
      <c r="F2069" s="313" t="s">
        <v>2963</v>
      </c>
      <c r="G2069" s="314">
        <v>146.899994</v>
      </c>
    </row>
    <row r="2070" spans="4:7" ht="15">
      <c r="D2070" s="307" t="str">
        <f t="shared" si="32"/>
        <v>20575 - ZMINEC</v>
      </c>
      <c r="E2070" s="312">
        <v>20575</v>
      </c>
      <c r="F2070" s="313" t="s">
        <v>2964</v>
      </c>
      <c r="G2070" s="314">
        <v>174.199997</v>
      </c>
    </row>
    <row r="2071" spans="4:7" ht="15">
      <c r="D2071" s="307" t="str">
        <f t="shared" si="32"/>
        <v>20576 - ZMINEC</v>
      </c>
      <c r="E2071" s="312">
        <v>20576</v>
      </c>
      <c r="F2071" s="313" t="s">
        <v>2964</v>
      </c>
      <c r="G2071" s="314">
        <v>258.700012</v>
      </c>
    </row>
    <row r="2072" spans="4:7" ht="15">
      <c r="D2072" s="307" t="str">
        <f t="shared" si="32"/>
        <v>20578 - BODOVLJE</v>
      </c>
      <c r="E2072" s="312">
        <v>20578</v>
      </c>
      <c r="F2072" s="313" t="s">
        <v>2965</v>
      </c>
      <c r="G2072" s="314">
        <v>217.100006</v>
      </c>
    </row>
    <row r="2073" spans="4:7" ht="15">
      <c r="D2073" s="307" t="str">
        <f t="shared" si="32"/>
        <v>20582 - PUNGERT</v>
      </c>
      <c r="E2073" s="312">
        <v>20582</v>
      </c>
      <c r="F2073" s="313" t="s">
        <v>2966</v>
      </c>
      <c r="G2073" s="314">
        <v>161.199997</v>
      </c>
    </row>
    <row r="2074" spans="4:7" ht="15">
      <c r="D2074" s="307" t="str">
        <f t="shared" si="32"/>
        <v>20583 - GOSTEČE</v>
      </c>
      <c r="E2074" s="312">
        <v>20583</v>
      </c>
      <c r="F2074" s="313" t="s">
        <v>2967</v>
      </c>
      <c r="G2074" s="314">
        <v>105.300003</v>
      </c>
    </row>
    <row r="2075" spans="4:7" ht="15">
      <c r="D2075" s="307" t="str">
        <f t="shared" si="32"/>
        <v>20584 - GODEŠIČ</v>
      </c>
      <c r="E2075" s="312">
        <v>20584</v>
      </c>
      <c r="F2075" s="313" t="s">
        <v>2968</v>
      </c>
      <c r="G2075" s="314">
        <v>803.400024</v>
      </c>
    </row>
    <row r="2076" spans="4:7" ht="15">
      <c r="D2076" s="307" t="str">
        <f t="shared" si="32"/>
        <v>20585 - RETEČE</v>
      </c>
      <c r="E2076" s="312">
        <v>20585</v>
      </c>
      <c r="F2076" s="313" t="s">
        <v>719</v>
      </c>
      <c r="G2076" s="314">
        <v>1231.099976</v>
      </c>
    </row>
    <row r="2077" spans="4:7" ht="15">
      <c r="D2077" s="307" t="str">
        <f t="shared" si="32"/>
        <v>20588 - PROŽINSKA VAS</v>
      </c>
      <c r="E2077" s="312">
        <v>20588</v>
      </c>
      <c r="F2077" s="313" t="s">
        <v>2947</v>
      </c>
      <c r="G2077" s="314">
        <v>171.600006</v>
      </c>
    </row>
    <row r="2078" spans="4:7" ht="15">
      <c r="D2078" s="307" t="str">
        <f t="shared" si="32"/>
        <v>20590 - MLAKA PRI KRANJU</v>
      </c>
      <c r="E2078" s="312">
        <v>20590</v>
      </c>
      <c r="F2078" s="313" t="s">
        <v>2969</v>
      </c>
      <c r="G2078" s="314">
        <v>2158</v>
      </c>
    </row>
    <row r="2079" spans="4:7" ht="15">
      <c r="D2079" s="307" t="str">
        <f t="shared" si="32"/>
        <v>20591 - KOKRICA</v>
      </c>
      <c r="E2079" s="312">
        <v>20591</v>
      </c>
      <c r="F2079" s="313" t="s">
        <v>2970</v>
      </c>
      <c r="G2079" s="314">
        <v>2100.800049</v>
      </c>
    </row>
    <row r="2080" spans="4:7" ht="15">
      <c r="D2080" s="307" t="str">
        <f t="shared" si="32"/>
        <v>20592 - KOKRICA</v>
      </c>
      <c r="E2080" s="312">
        <v>20592</v>
      </c>
      <c r="F2080" s="313" t="s">
        <v>2970</v>
      </c>
      <c r="G2080" s="314">
        <v>271.700012</v>
      </c>
    </row>
    <row r="2081" spans="4:7" ht="15">
      <c r="D2081" s="307" t="str">
        <f t="shared" si="32"/>
        <v>20593 - BRITOF - PREDOSLJE</v>
      </c>
      <c r="E2081" s="312">
        <v>20593</v>
      </c>
      <c r="F2081" s="313" t="s">
        <v>2971</v>
      </c>
      <c r="G2081" s="314">
        <v>4084.600098</v>
      </c>
    </row>
    <row r="2082" spans="4:7" ht="15">
      <c r="D2082" s="307" t="str">
        <f t="shared" si="32"/>
        <v>20594 - KRANJ</v>
      </c>
      <c r="E2082" s="312">
        <v>20594</v>
      </c>
      <c r="F2082" s="313" t="s">
        <v>973</v>
      </c>
      <c r="G2082" s="314">
        <v>45284.199219</v>
      </c>
    </row>
    <row r="2083" spans="4:7" ht="15">
      <c r="D2083" s="307" t="str">
        <f t="shared" si="32"/>
        <v>20596 - ČIRČE</v>
      </c>
      <c r="E2083" s="312">
        <v>20596</v>
      </c>
      <c r="F2083" s="313" t="s">
        <v>2972</v>
      </c>
      <c r="G2083" s="314">
        <v>1283.099976</v>
      </c>
    </row>
    <row r="2084" spans="4:7" ht="15">
      <c r="D2084" s="307" t="str">
        <f t="shared" si="32"/>
        <v>20597 - BREG OB SAVI</v>
      </c>
      <c r="E2084" s="312">
        <v>20597</v>
      </c>
      <c r="F2084" s="313" t="s">
        <v>2973</v>
      </c>
      <c r="G2084" s="314">
        <v>657.799988</v>
      </c>
    </row>
    <row r="2085" spans="4:7" ht="15">
      <c r="D2085" s="307" t="str">
        <f t="shared" si="32"/>
        <v>20598 - BITNJE - ŽABNICA</v>
      </c>
      <c r="E2085" s="312">
        <v>20598</v>
      </c>
      <c r="F2085" s="313" t="s">
        <v>2974</v>
      </c>
      <c r="G2085" s="314">
        <v>4352.399902</v>
      </c>
    </row>
    <row r="2086" spans="4:7" ht="15">
      <c r="D2086" s="307" t="str">
        <f t="shared" si="32"/>
        <v>20603 - ŠKALE 3</v>
      </c>
      <c r="E2086" s="312">
        <v>20603</v>
      </c>
      <c r="F2086" s="313" t="s">
        <v>2975</v>
      </c>
      <c r="G2086" s="314">
        <v>79.300003</v>
      </c>
    </row>
    <row r="2087" spans="4:7" ht="15">
      <c r="D2087" s="307" t="str">
        <f t="shared" si="32"/>
        <v>20606 - HRASTOVEC - TURN</v>
      </c>
      <c r="E2087" s="312">
        <v>20606</v>
      </c>
      <c r="F2087" s="313" t="s">
        <v>2976</v>
      </c>
      <c r="G2087" s="314">
        <v>40.299999</v>
      </c>
    </row>
    <row r="2088" spans="4:7" ht="15">
      <c r="D2088" s="307" t="str">
        <f t="shared" si="32"/>
        <v>20613 - PLEŠIVEC 3</v>
      </c>
      <c r="E2088" s="312">
        <v>20613</v>
      </c>
      <c r="F2088" s="313" t="s">
        <v>2977</v>
      </c>
      <c r="G2088" s="314">
        <v>71.5</v>
      </c>
    </row>
    <row r="2089" spans="4:7" ht="15">
      <c r="D2089" s="307" t="str">
        <f t="shared" si="32"/>
        <v>20617 - PODLJUBELA</v>
      </c>
      <c r="E2089" s="312">
        <v>20617</v>
      </c>
      <c r="F2089" s="313" t="s">
        <v>2978</v>
      </c>
      <c r="G2089" s="314">
        <v>58.5</v>
      </c>
    </row>
    <row r="2090" spans="4:7" ht="15">
      <c r="D2090" s="307" t="str">
        <f t="shared" si="32"/>
        <v>20619 - ŠKALE - HRASTOVEC</v>
      </c>
      <c r="E2090" s="312">
        <v>20619</v>
      </c>
      <c r="F2090" s="313" t="s">
        <v>2979</v>
      </c>
      <c r="G2090" s="314">
        <v>856.700012</v>
      </c>
    </row>
    <row r="2091" spans="4:7" ht="15">
      <c r="D2091" s="307" t="str">
        <f t="shared" si="32"/>
        <v>20620 - ŠKALE 2</v>
      </c>
      <c r="E2091" s="312">
        <v>20620</v>
      </c>
      <c r="F2091" s="313" t="s">
        <v>2980</v>
      </c>
      <c r="G2091" s="314">
        <v>74.099998</v>
      </c>
    </row>
    <row r="2092" spans="4:7" ht="15">
      <c r="D2092" s="307" t="str">
        <f t="shared" si="32"/>
        <v>20630 - PAŠKI KOZJAK</v>
      </c>
      <c r="E2092" s="312">
        <v>20630</v>
      </c>
      <c r="F2092" s="313" t="s">
        <v>2981</v>
      </c>
      <c r="G2092" s="314">
        <v>66.300003</v>
      </c>
    </row>
    <row r="2093" spans="4:7" ht="15">
      <c r="D2093" s="307" t="str">
        <f t="shared" si="32"/>
        <v>20634 - PODGORJE</v>
      </c>
      <c r="E2093" s="312">
        <v>20634</v>
      </c>
      <c r="F2093" s="313" t="s">
        <v>2535</v>
      </c>
      <c r="G2093" s="314">
        <v>152.100006</v>
      </c>
    </row>
    <row r="2094" spans="4:7" ht="15">
      <c r="D2094" s="307" t="str">
        <f t="shared" si="32"/>
        <v>20663 - LIPJE 7</v>
      </c>
      <c r="E2094" s="312">
        <v>20663</v>
      </c>
      <c r="F2094" s="313" t="s">
        <v>2982</v>
      </c>
      <c r="G2094" s="314">
        <v>143</v>
      </c>
    </row>
    <row r="2095" spans="4:7" ht="15">
      <c r="D2095" s="307" t="str">
        <f t="shared" si="32"/>
        <v>20674 - ŠENTILJ</v>
      </c>
      <c r="E2095" s="312">
        <v>20674</v>
      </c>
      <c r="F2095" s="313" t="s">
        <v>647</v>
      </c>
      <c r="G2095" s="314">
        <v>193.699997</v>
      </c>
    </row>
    <row r="2096" spans="4:7" ht="15">
      <c r="D2096" s="307" t="str">
        <f t="shared" si="32"/>
        <v>20685 - PRELSKA 1</v>
      </c>
      <c r="E2096" s="312">
        <v>20685</v>
      </c>
      <c r="F2096" s="313" t="s">
        <v>2983</v>
      </c>
      <c r="G2096" s="314">
        <v>104</v>
      </c>
    </row>
    <row r="2097" spans="4:7" ht="15">
      <c r="D2097" s="307" t="str">
        <f t="shared" si="32"/>
        <v>20688 - LIPJE 6</v>
      </c>
      <c r="E2097" s="312">
        <v>20688</v>
      </c>
      <c r="F2097" s="313" t="s">
        <v>2984</v>
      </c>
      <c r="G2097" s="314">
        <v>84.5</v>
      </c>
    </row>
    <row r="2098" spans="4:7" ht="15">
      <c r="D2098" s="307" t="str">
        <f t="shared" si="32"/>
        <v>20692 - LIPJE 5</v>
      </c>
      <c r="E2098" s="312">
        <v>20692</v>
      </c>
      <c r="F2098" s="313" t="s">
        <v>2985</v>
      </c>
      <c r="G2098" s="314">
        <v>193.699997</v>
      </c>
    </row>
    <row r="2099" spans="4:7" ht="15">
      <c r="D2099" s="307" t="str">
        <f t="shared" si="32"/>
        <v>20693 - ZABRDO</v>
      </c>
      <c r="E2099" s="312">
        <v>20693</v>
      </c>
      <c r="F2099" s="313" t="s">
        <v>2986</v>
      </c>
      <c r="G2099" s="314">
        <v>323.700012</v>
      </c>
    </row>
    <row r="2100" spans="4:7" ht="15">
      <c r="D2100" s="307" t="str">
        <f t="shared" si="32"/>
        <v>20695 - LIPJE 2</v>
      </c>
      <c r="E2100" s="312">
        <v>20695</v>
      </c>
      <c r="F2100" s="313" t="s">
        <v>2987</v>
      </c>
      <c r="G2100" s="314">
        <v>87.099998</v>
      </c>
    </row>
    <row r="2101" spans="4:7" ht="15">
      <c r="D2101" s="307" t="str">
        <f t="shared" si="32"/>
        <v>20696 - ŠKALE 1</v>
      </c>
      <c r="E2101" s="312">
        <v>20696</v>
      </c>
      <c r="F2101" s="313" t="s">
        <v>2988</v>
      </c>
      <c r="G2101" s="314">
        <v>150.800003</v>
      </c>
    </row>
    <row r="2102" spans="4:7" ht="15">
      <c r="D2102" s="307" t="str">
        <f t="shared" si="32"/>
        <v>20699 - LIPJE 1</v>
      </c>
      <c r="E2102" s="312">
        <v>20699</v>
      </c>
      <c r="F2102" s="313" t="s">
        <v>2989</v>
      </c>
      <c r="G2102" s="314">
        <v>169</v>
      </c>
    </row>
    <row r="2103" spans="4:7" ht="15">
      <c r="D2103" s="307" t="str">
        <f t="shared" si="32"/>
        <v>20700 - VINSKA GORA 2</v>
      </c>
      <c r="E2103" s="312">
        <v>20700</v>
      </c>
      <c r="F2103" s="313" t="s">
        <v>2990</v>
      </c>
      <c r="G2103" s="314">
        <v>293.799988</v>
      </c>
    </row>
    <row r="2104" spans="4:7" ht="15">
      <c r="D2104" s="307" t="str">
        <f t="shared" si="32"/>
        <v>20702 - BEVČE</v>
      </c>
      <c r="E2104" s="312">
        <v>20702</v>
      </c>
      <c r="F2104" s="313" t="s">
        <v>2991</v>
      </c>
      <c r="G2104" s="314">
        <v>184.600006</v>
      </c>
    </row>
    <row r="2105" spans="4:7" ht="15">
      <c r="D2105" s="307" t="str">
        <f t="shared" si="32"/>
        <v>20705 - LAZE 1</v>
      </c>
      <c r="E2105" s="312">
        <v>20705</v>
      </c>
      <c r="F2105" s="313" t="s">
        <v>2992</v>
      </c>
      <c r="G2105" s="314">
        <v>270.399994</v>
      </c>
    </row>
    <row r="2106" spans="4:7" ht="15">
      <c r="D2106" s="307" t="str">
        <f t="shared" si="32"/>
        <v>20709 - VELENJE</v>
      </c>
      <c r="E2106" s="312">
        <v>20709</v>
      </c>
      <c r="F2106" s="313" t="s">
        <v>1058</v>
      </c>
      <c r="G2106" s="314">
        <v>33602.398438</v>
      </c>
    </row>
    <row r="2107" spans="4:7" ht="15">
      <c r="D2107" s="307" t="str">
        <f t="shared" si="32"/>
        <v>20710 - PAKA - TREBELIŠKO</v>
      </c>
      <c r="E2107" s="312">
        <v>20710</v>
      </c>
      <c r="F2107" s="313" t="s">
        <v>2993</v>
      </c>
      <c r="G2107" s="314">
        <v>218.399994</v>
      </c>
    </row>
    <row r="2108" spans="4:7" ht="15">
      <c r="D2108" s="307" t="str">
        <f t="shared" si="32"/>
        <v>20712 - KAVČE</v>
      </c>
      <c r="E2108" s="312">
        <v>20712</v>
      </c>
      <c r="F2108" s="313" t="s">
        <v>2994</v>
      </c>
      <c r="G2108" s="314">
        <v>572</v>
      </c>
    </row>
    <row r="2109" spans="4:7" ht="15">
      <c r="D2109" s="307" t="str">
        <f t="shared" si="32"/>
        <v>20732 - GABERKE 2</v>
      </c>
      <c r="E2109" s="312">
        <v>20732</v>
      </c>
      <c r="F2109" s="313" t="s">
        <v>2995</v>
      </c>
      <c r="G2109" s="314">
        <v>89.699997</v>
      </c>
    </row>
    <row r="2110" spans="4:7" ht="15">
      <c r="D2110" s="307" t="str">
        <f t="shared" si="32"/>
        <v>20737 - RAVNE</v>
      </c>
      <c r="E2110" s="312">
        <v>20737</v>
      </c>
      <c r="F2110" s="313" t="s">
        <v>1506</v>
      </c>
      <c r="G2110" s="314">
        <v>305.5</v>
      </c>
    </row>
    <row r="2111" spans="4:7" ht="15">
      <c r="D2111" s="307" t="str">
        <f t="shared" si="32"/>
        <v>20740 - LAJŠE</v>
      </c>
      <c r="E2111" s="312">
        <v>20740</v>
      </c>
      <c r="F2111" s="313" t="s">
        <v>2996</v>
      </c>
      <c r="G2111" s="314">
        <v>174.199997</v>
      </c>
    </row>
    <row r="2112" spans="4:7" ht="15">
      <c r="D2112" s="307" t="str">
        <f t="shared" si="32"/>
        <v>20749 - TOPOLŠICA 2</v>
      </c>
      <c r="E2112" s="312">
        <v>20749</v>
      </c>
      <c r="F2112" s="313" t="s">
        <v>2997</v>
      </c>
      <c r="G2112" s="314">
        <v>83.199997</v>
      </c>
    </row>
    <row r="2113" spans="4:7" ht="15">
      <c r="D2113" s="307" t="str">
        <f t="shared" si="32"/>
        <v>20750 - LOM</v>
      </c>
      <c r="E2113" s="312">
        <v>20750</v>
      </c>
      <c r="F2113" s="313" t="s">
        <v>2998</v>
      </c>
      <c r="G2113" s="314">
        <v>55.900002</v>
      </c>
    </row>
    <row r="2114" spans="4:7" ht="15">
      <c r="D2114" s="307" t="str">
        <f t="shared" si="32"/>
        <v>20770 - LOKOVICA 3</v>
      </c>
      <c r="E2114" s="312">
        <v>20770</v>
      </c>
      <c r="F2114" s="313" t="s">
        <v>2999</v>
      </c>
      <c r="G2114" s="314">
        <v>83.199997</v>
      </c>
    </row>
    <row r="2115" spans="4:7" ht="15">
      <c r="D2115" s="307" t="str">
        <f t="shared" si="32"/>
        <v>20774 - ZAVODNJE</v>
      </c>
      <c r="E2115" s="312">
        <v>20774</v>
      </c>
      <c r="F2115" s="313" t="s">
        <v>3000</v>
      </c>
      <c r="G2115" s="314">
        <v>143</v>
      </c>
    </row>
    <row r="2116" spans="4:7" ht="15">
      <c r="D2116" s="307" t="str">
        <f aca="true" t="shared" si="33" ref="D2116:D2179">E2116&amp;" - "&amp;F2116</f>
        <v>20776 - BELE VODE - GREBENŠEK</v>
      </c>
      <c r="E2116" s="312">
        <v>20776</v>
      </c>
      <c r="F2116" s="313" t="s">
        <v>3001</v>
      </c>
      <c r="G2116" s="314">
        <v>105.300003</v>
      </c>
    </row>
    <row r="2117" spans="4:7" ht="15">
      <c r="D2117" s="307" t="str">
        <f t="shared" si="33"/>
        <v>20787 - FLORJAN</v>
      </c>
      <c r="E2117" s="312">
        <v>20787</v>
      </c>
      <c r="F2117" s="313" t="s">
        <v>3002</v>
      </c>
      <c r="G2117" s="314">
        <v>122.199997</v>
      </c>
    </row>
    <row r="2118" spans="4:7" ht="15">
      <c r="D2118" s="307" t="str">
        <f t="shared" si="33"/>
        <v>20788 - TOPOLŠICA 1</v>
      </c>
      <c r="E2118" s="312">
        <v>20788</v>
      </c>
      <c r="F2118" s="313" t="s">
        <v>3003</v>
      </c>
      <c r="G2118" s="314">
        <v>609.700012</v>
      </c>
    </row>
    <row r="2119" spans="4:7" ht="15">
      <c r="D2119" s="307" t="str">
        <f t="shared" si="33"/>
        <v>20790 - GABERKE 1</v>
      </c>
      <c r="E2119" s="312">
        <v>20790</v>
      </c>
      <c r="F2119" s="313" t="s">
        <v>3004</v>
      </c>
      <c r="G2119" s="314">
        <v>611</v>
      </c>
    </row>
    <row r="2120" spans="4:7" ht="15">
      <c r="D2120" s="307" t="str">
        <f t="shared" si="33"/>
        <v>20791 - ŠOŠTANJ</v>
      </c>
      <c r="E2120" s="312">
        <v>20791</v>
      </c>
      <c r="F2120" s="313" t="s">
        <v>3005</v>
      </c>
      <c r="G2120" s="314">
        <v>4147</v>
      </c>
    </row>
    <row r="2121" spans="4:7" ht="15">
      <c r="D2121" s="307" t="str">
        <f t="shared" si="33"/>
        <v>20792 - LOKOVICA</v>
      </c>
      <c r="E2121" s="312">
        <v>20792</v>
      </c>
      <c r="F2121" s="313" t="s">
        <v>2419</v>
      </c>
      <c r="G2121" s="314">
        <v>427.700012</v>
      </c>
    </row>
    <row r="2122" spans="4:7" ht="15">
      <c r="D2122" s="307" t="str">
        <f t="shared" si="33"/>
        <v>20801 - REČICA OB PAKI - SPODNJA VAS</v>
      </c>
      <c r="E2122" s="312">
        <v>20801</v>
      </c>
      <c r="F2122" s="313" t="s">
        <v>3006</v>
      </c>
      <c r="G2122" s="314">
        <v>63.700001</v>
      </c>
    </row>
    <row r="2123" spans="4:7" ht="15">
      <c r="D2123" s="307" t="str">
        <f t="shared" si="33"/>
        <v>20808 - GORENJE</v>
      </c>
      <c r="E2123" s="312">
        <v>20808</v>
      </c>
      <c r="F2123" s="313" t="s">
        <v>2105</v>
      </c>
      <c r="G2123" s="314">
        <v>123.5</v>
      </c>
    </row>
    <row r="2124" spans="4:7" ht="15">
      <c r="D2124" s="307" t="str">
        <f t="shared" si="33"/>
        <v>20813 - PAŠKA VAS</v>
      </c>
      <c r="E2124" s="312">
        <v>20813</v>
      </c>
      <c r="F2124" s="313" t="s">
        <v>3007</v>
      </c>
      <c r="G2124" s="314">
        <v>258.700012</v>
      </c>
    </row>
    <row r="2125" spans="4:7" ht="15">
      <c r="D2125" s="307" t="str">
        <f t="shared" si="33"/>
        <v>20820 - GAVCE 3</v>
      </c>
      <c r="E2125" s="312">
        <v>20820</v>
      </c>
      <c r="F2125" s="313" t="s">
        <v>3008</v>
      </c>
      <c r="G2125" s="314">
        <v>83.199997</v>
      </c>
    </row>
    <row r="2126" spans="4:7" ht="15">
      <c r="D2126" s="307" t="str">
        <f t="shared" si="33"/>
        <v>20822 - ŠMARTNO OB PAKI 3</v>
      </c>
      <c r="E2126" s="312">
        <v>20822</v>
      </c>
      <c r="F2126" s="313" t="s">
        <v>3009</v>
      </c>
      <c r="G2126" s="314">
        <v>58.5</v>
      </c>
    </row>
    <row r="2127" spans="4:7" ht="15">
      <c r="D2127" s="307" t="str">
        <f t="shared" si="33"/>
        <v>20823 - ŠMARTNO OB PAKI 2</v>
      </c>
      <c r="E2127" s="312">
        <v>20823</v>
      </c>
      <c r="F2127" s="313" t="s">
        <v>3010</v>
      </c>
      <c r="G2127" s="314">
        <v>150.800003</v>
      </c>
    </row>
    <row r="2128" spans="4:7" ht="15">
      <c r="D2128" s="307" t="str">
        <f t="shared" si="33"/>
        <v>20827 - MALI VRH</v>
      </c>
      <c r="E2128" s="312">
        <v>20827</v>
      </c>
      <c r="F2128" s="313" t="s">
        <v>2289</v>
      </c>
      <c r="G2128" s="314">
        <v>271.700012</v>
      </c>
    </row>
    <row r="2129" spans="4:7" ht="15">
      <c r="D2129" s="307" t="str">
        <f t="shared" si="33"/>
        <v>20831 - ŠMARTNO OB PAKI 1</v>
      </c>
      <c r="E2129" s="312">
        <v>20831</v>
      </c>
      <c r="F2129" s="313" t="s">
        <v>3011</v>
      </c>
      <c r="G2129" s="314">
        <v>588.900024</v>
      </c>
    </row>
    <row r="2130" spans="4:7" ht="15">
      <c r="D2130" s="307" t="str">
        <f t="shared" si="33"/>
        <v>20834 - REČICA OB PAKI - ZGORNJA VAS</v>
      </c>
      <c r="E2130" s="312">
        <v>20834</v>
      </c>
      <c r="F2130" s="313" t="s">
        <v>3012</v>
      </c>
      <c r="G2130" s="314">
        <v>288.600006</v>
      </c>
    </row>
    <row r="2131" spans="4:7" ht="15">
      <c r="D2131" s="307" t="str">
        <f t="shared" si="33"/>
        <v>20837 - GAVCE 1</v>
      </c>
      <c r="E2131" s="312">
        <v>20837</v>
      </c>
      <c r="F2131" s="313" t="s">
        <v>3013</v>
      </c>
      <c r="G2131" s="314">
        <v>183.300003</v>
      </c>
    </row>
    <row r="2132" spans="4:7" ht="15">
      <c r="D2132" s="307" t="str">
        <f t="shared" si="33"/>
        <v>20838 - GAVCE 2</v>
      </c>
      <c r="E2132" s="312">
        <v>20838</v>
      </c>
      <c r="F2132" s="313" t="s">
        <v>3014</v>
      </c>
      <c r="G2132" s="314">
        <v>66.300003</v>
      </c>
    </row>
    <row r="2133" spans="4:7" ht="15">
      <c r="D2133" s="307" t="str">
        <f t="shared" si="33"/>
        <v>20841 - ZAMUŠANI - OSLUŠEVCI</v>
      </c>
      <c r="E2133" s="312">
        <v>20841</v>
      </c>
      <c r="F2133" s="313" t="s">
        <v>3015</v>
      </c>
      <c r="G2133" s="314">
        <v>434.200012</v>
      </c>
    </row>
    <row r="2134" spans="4:7" ht="15">
      <c r="D2134" s="307" t="str">
        <f t="shared" si="33"/>
        <v>20844 - FRAM</v>
      </c>
      <c r="E2134" s="312">
        <v>20844</v>
      </c>
      <c r="F2134" s="313" t="s">
        <v>3016</v>
      </c>
      <c r="G2134" s="314">
        <v>118.300003</v>
      </c>
    </row>
    <row r="2135" spans="4:7" ht="15">
      <c r="D2135" s="307" t="str">
        <f t="shared" si="33"/>
        <v>20845 - ZGORNJE HOČE</v>
      </c>
      <c r="E2135" s="312">
        <v>20845</v>
      </c>
      <c r="F2135" s="313" t="s">
        <v>2758</v>
      </c>
      <c r="G2135" s="314">
        <v>939.900024</v>
      </c>
    </row>
    <row r="2136" spans="4:7" ht="15">
      <c r="D2136" s="307" t="str">
        <f t="shared" si="33"/>
        <v>20847 - RADIZEL</v>
      </c>
      <c r="E2136" s="312">
        <v>20847</v>
      </c>
      <c r="F2136" s="313" t="s">
        <v>3017</v>
      </c>
      <c r="G2136" s="314">
        <v>5673.200195</v>
      </c>
    </row>
    <row r="2137" spans="4:7" ht="15">
      <c r="D2137" s="307" t="str">
        <f t="shared" si="33"/>
        <v>20900 - ŠARED</v>
      </c>
      <c r="E2137" s="312">
        <v>20900</v>
      </c>
      <c r="F2137" s="313" t="s">
        <v>3018</v>
      </c>
      <c r="G2137" s="314">
        <v>568.099976</v>
      </c>
    </row>
    <row r="2138" spans="4:7" ht="15">
      <c r="D2138" s="307" t="str">
        <f t="shared" si="33"/>
        <v>20901 - IZOLA MESTO</v>
      </c>
      <c r="E2138" s="312">
        <v>20901</v>
      </c>
      <c r="F2138" s="313" t="s">
        <v>3019</v>
      </c>
      <c r="G2138" s="314">
        <v>16204.5</v>
      </c>
    </row>
    <row r="2139" spans="4:7" ht="15">
      <c r="D2139" s="307" t="str">
        <f t="shared" si="33"/>
        <v>20902 - KORTE</v>
      </c>
      <c r="E2139" s="312">
        <v>20902</v>
      </c>
      <c r="F2139" s="313" t="s">
        <v>3020</v>
      </c>
      <c r="G2139" s="314">
        <v>613.599976</v>
      </c>
    </row>
    <row r="2140" spans="4:7" ht="15">
      <c r="D2140" s="307" t="str">
        <f t="shared" si="33"/>
        <v>20903 - MALIJA</v>
      </c>
      <c r="E2140" s="312">
        <v>20903</v>
      </c>
      <c r="F2140" s="313" t="s">
        <v>3021</v>
      </c>
      <c r="G2140" s="314">
        <v>500.5</v>
      </c>
    </row>
    <row r="2141" spans="4:7" ht="15">
      <c r="D2141" s="307" t="str">
        <f t="shared" si="33"/>
        <v>20905 - MEDOŠI</v>
      </c>
      <c r="E2141" s="312">
        <v>20905</v>
      </c>
      <c r="F2141" s="313" t="s">
        <v>3022</v>
      </c>
      <c r="G2141" s="314">
        <v>176.800003</v>
      </c>
    </row>
    <row r="2142" spans="4:7" ht="15">
      <c r="D2142" s="307" t="str">
        <f t="shared" si="33"/>
        <v>20906 - DRAGA</v>
      </c>
      <c r="E2142" s="312">
        <v>20906</v>
      </c>
      <c r="F2142" s="313" t="s">
        <v>2120</v>
      </c>
      <c r="G2142" s="314">
        <v>53.299999</v>
      </c>
    </row>
    <row r="2143" spans="4:7" ht="15">
      <c r="D2143" s="307" t="str">
        <f t="shared" si="33"/>
        <v>20907 - CETORE</v>
      </c>
      <c r="E2143" s="312">
        <v>20907</v>
      </c>
      <c r="F2143" s="313" t="s">
        <v>3023</v>
      </c>
      <c r="G2143" s="314">
        <v>109.199997</v>
      </c>
    </row>
    <row r="2144" spans="4:7" ht="15">
      <c r="D2144" s="307" t="str">
        <f t="shared" si="33"/>
        <v>20910 - ŠMARJE-SAP</v>
      </c>
      <c r="E2144" s="312">
        <v>20910</v>
      </c>
      <c r="F2144" s="313" t="s">
        <v>3024</v>
      </c>
      <c r="G2144" s="314">
        <v>2997.800049</v>
      </c>
    </row>
    <row r="2145" spans="4:7" ht="15">
      <c r="D2145" s="307" t="str">
        <f t="shared" si="33"/>
        <v>20911 - ŠKOFLJICA</v>
      </c>
      <c r="E2145" s="312">
        <v>20911</v>
      </c>
      <c r="F2145" s="313" t="s">
        <v>3025</v>
      </c>
      <c r="G2145" s="314">
        <v>3675.100098</v>
      </c>
    </row>
    <row r="2146" spans="4:7" ht="15">
      <c r="D2146" s="307" t="str">
        <f t="shared" si="33"/>
        <v>30001 - VIKRČE</v>
      </c>
      <c r="E2146" s="312">
        <v>30001</v>
      </c>
      <c r="F2146" s="313" t="s">
        <v>3026</v>
      </c>
      <c r="G2146" s="314">
        <v>494</v>
      </c>
    </row>
    <row r="2147" spans="4:7" ht="15">
      <c r="D2147" s="307" t="str">
        <f t="shared" si="33"/>
        <v>30003 - DRAGONJA</v>
      </c>
      <c r="E2147" s="312">
        <v>30003</v>
      </c>
      <c r="F2147" s="313" t="s">
        <v>1324</v>
      </c>
      <c r="G2147" s="314">
        <v>58.5</v>
      </c>
    </row>
    <row r="2148" spans="4:7" ht="15">
      <c r="D2148" s="307" t="str">
        <f t="shared" si="33"/>
        <v>30006 - PUČE</v>
      </c>
      <c r="E2148" s="312">
        <v>30006</v>
      </c>
      <c r="F2148" s="313" t="s">
        <v>2928</v>
      </c>
      <c r="G2148" s="314">
        <v>67.599998</v>
      </c>
    </row>
    <row r="2149" spans="4:7" ht="15">
      <c r="D2149" s="307" t="str">
        <f t="shared" si="33"/>
        <v>30010 - ŠALARA</v>
      </c>
      <c r="E2149" s="312">
        <v>30010</v>
      </c>
      <c r="F2149" s="313" t="s">
        <v>3027</v>
      </c>
      <c r="G2149" s="314">
        <v>127.400002</v>
      </c>
    </row>
    <row r="2150" spans="4:7" ht="15">
      <c r="D2150" s="307" t="str">
        <f t="shared" si="33"/>
        <v>30011 - LABOR</v>
      </c>
      <c r="E2150" s="312">
        <v>30011</v>
      </c>
      <c r="F2150" s="313" t="s">
        <v>3028</v>
      </c>
      <c r="G2150" s="314">
        <v>55.900002</v>
      </c>
    </row>
    <row r="2151" spans="4:7" ht="15">
      <c r="D2151" s="307" t="str">
        <f t="shared" si="33"/>
        <v>30012 - KOCJANČIČI</v>
      </c>
      <c r="E2151" s="312">
        <v>30012</v>
      </c>
      <c r="F2151" s="313" t="s">
        <v>3029</v>
      </c>
      <c r="G2151" s="314">
        <v>68.900002</v>
      </c>
    </row>
    <row r="2152" spans="4:7" ht="15">
      <c r="D2152" s="307" t="str">
        <f t="shared" si="33"/>
        <v>30025 - HRIB</v>
      </c>
      <c r="E2152" s="312">
        <v>30025</v>
      </c>
      <c r="F2152" s="313" t="s">
        <v>3030</v>
      </c>
      <c r="G2152" s="314">
        <v>54.599998</v>
      </c>
    </row>
    <row r="2153" spans="4:7" ht="15">
      <c r="D2153" s="307" t="str">
        <f t="shared" si="33"/>
        <v>30027 - PREDLOKA</v>
      </c>
      <c r="E2153" s="312">
        <v>30027</v>
      </c>
      <c r="F2153" s="313" t="s">
        <v>3031</v>
      </c>
      <c r="G2153" s="314">
        <v>87.099998</v>
      </c>
    </row>
    <row r="2154" spans="4:7" ht="15">
      <c r="D2154" s="307" t="str">
        <f t="shared" si="33"/>
        <v>30029 - ŠKOCJAN</v>
      </c>
      <c r="E2154" s="312">
        <v>30029</v>
      </c>
      <c r="F2154" s="313" t="s">
        <v>2585</v>
      </c>
      <c r="G2154" s="314">
        <v>71.5</v>
      </c>
    </row>
    <row r="2155" spans="4:7" ht="15">
      <c r="D2155" s="307" t="str">
        <f t="shared" si="33"/>
        <v>30030 - PRADE</v>
      </c>
      <c r="E2155" s="312">
        <v>30030</v>
      </c>
      <c r="F2155" s="313" t="s">
        <v>3032</v>
      </c>
      <c r="G2155" s="314">
        <v>92.300003</v>
      </c>
    </row>
    <row r="2156" spans="4:7" ht="15">
      <c r="D2156" s="307" t="str">
        <f t="shared" si="33"/>
        <v>30032 - POLETIČI</v>
      </c>
      <c r="E2156" s="312">
        <v>30032</v>
      </c>
      <c r="F2156" s="313" t="s">
        <v>3033</v>
      </c>
      <c r="G2156" s="314">
        <v>81.900002</v>
      </c>
    </row>
    <row r="2157" spans="4:7" ht="15">
      <c r="D2157" s="307" t="str">
        <f t="shared" si="33"/>
        <v>30035 - KOPER</v>
      </c>
      <c r="E2157" s="312">
        <v>30035</v>
      </c>
      <c r="F2157" s="313" t="s">
        <v>626</v>
      </c>
      <c r="G2157" s="314">
        <v>104</v>
      </c>
    </row>
    <row r="2158" spans="4:7" ht="15">
      <c r="D2158" s="307" t="str">
        <f t="shared" si="33"/>
        <v>30037 - POBEGI 2</v>
      </c>
      <c r="E2158" s="312">
        <v>30037</v>
      </c>
      <c r="F2158" s="313" t="s">
        <v>3034</v>
      </c>
      <c r="G2158" s="314">
        <v>120.900002</v>
      </c>
    </row>
    <row r="2159" spans="4:7" ht="15">
      <c r="D2159" s="307" t="str">
        <f t="shared" si="33"/>
        <v>30051 - SLATNE</v>
      </c>
      <c r="E2159" s="312">
        <v>30051</v>
      </c>
      <c r="F2159" s="313" t="s">
        <v>3035</v>
      </c>
      <c r="G2159" s="314">
        <v>53.299999</v>
      </c>
    </row>
    <row r="2160" spans="4:7" ht="15">
      <c r="D2160" s="307" t="str">
        <f t="shared" si="33"/>
        <v>30055 - OCIZLA</v>
      </c>
      <c r="E2160" s="312">
        <v>30055</v>
      </c>
      <c r="F2160" s="313" t="s">
        <v>1340</v>
      </c>
      <c r="G2160" s="314">
        <v>55.900002</v>
      </c>
    </row>
    <row r="2161" spans="4:7" ht="15">
      <c r="D2161" s="307" t="str">
        <f t="shared" si="33"/>
        <v>30056 - HRPELJE</v>
      </c>
      <c r="E2161" s="312">
        <v>30056</v>
      </c>
      <c r="F2161" s="313" t="s">
        <v>3036</v>
      </c>
      <c r="G2161" s="314">
        <v>55.900002</v>
      </c>
    </row>
    <row r="2162" spans="4:7" ht="15">
      <c r="D2162" s="307" t="str">
        <f t="shared" si="33"/>
        <v>30059 - DOBRAVLJE</v>
      </c>
      <c r="E2162" s="312">
        <v>30059</v>
      </c>
      <c r="F2162" s="313" t="s">
        <v>1511</v>
      </c>
      <c r="G2162" s="314">
        <v>59.799999</v>
      </c>
    </row>
    <row r="2163" spans="4:7" ht="15">
      <c r="D2163" s="307" t="str">
        <f t="shared" si="33"/>
        <v>30060 - GRAHOVO BRDO</v>
      </c>
      <c r="E2163" s="312">
        <v>30060</v>
      </c>
      <c r="F2163" s="313" t="s">
        <v>3037</v>
      </c>
      <c r="G2163" s="314">
        <v>50.700001</v>
      </c>
    </row>
    <row r="2164" spans="4:7" ht="15">
      <c r="D2164" s="307" t="str">
        <f t="shared" si="33"/>
        <v>30063 - BRSTOVEC</v>
      </c>
      <c r="E2164" s="312">
        <v>30063</v>
      </c>
      <c r="F2164" s="313" t="s">
        <v>3038</v>
      </c>
      <c r="G2164" s="314">
        <v>54.599998</v>
      </c>
    </row>
    <row r="2165" spans="4:7" ht="15">
      <c r="D2165" s="307" t="str">
        <f t="shared" si="33"/>
        <v>30068 - VELIKA BRDA</v>
      </c>
      <c r="E2165" s="312">
        <v>30068</v>
      </c>
      <c r="F2165" s="313" t="s">
        <v>3039</v>
      </c>
      <c r="G2165" s="314">
        <v>50.700001</v>
      </c>
    </row>
    <row r="2166" spans="4:7" ht="15">
      <c r="D2166" s="307" t="str">
        <f t="shared" si="33"/>
        <v>30071 - BREZNICA PRI ŽIREH</v>
      </c>
      <c r="E2166" s="312">
        <v>30071</v>
      </c>
      <c r="F2166" s="313" t="s">
        <v>3040</v>
      </c>
      <c r="G2166" s="314">
        <v>54.599998</v>
      </c>
    </row>
    <row r="2167" spans="4:7" ht="15">
      <c r="D2167" s="307" t="str">
        <f t="shared" si="33"/>
        <v>30077 - KRIŽEVSKA VAS</v>
      </c>
      <c r="E2167" s="312">
        <v>30077</v>
      </c>
      <c r="F2167" s="313" t="s">
        <v>3041</v>
      </c>
      <c r="G2167" s="314">
        <v>57.200001</v>
      </c>
    </row>
    <row r="2168" spans="4:7" ht="15">
      <c r="D2168" s="307" t="str">
        <f t="shared" si="33"/>
        <v>30082 - ROSALNICE</v>
      </c>
      <c r="E2168" s="312">
        <v>30082</v>
      </c>
      <c r="F2168" s="313" t="s">
        <v>2191</v>
      </c>
      <c r="G2168" s="314">
        <v>156</v>
      </c>
    </row>
    <row r="2169" spans="4:7" ht="15">
      <c r="D2169" s="307" t="str">
        <f t="shared" si="33"/>
        <v>30083 - VRATNO</v>
      </c>
      <c r="E2169" s="312">
        <v>30083</v>
      </c>
      <c r="F2169" s="313" t="s">
        <v>3042</v>
      </c>
      <c r="G2169" s="314">
        <v>52</v>
      </c>
    </row>
    <row r="2170" spans="4:7" ht="15">
      <c r="D2170" s="307" t="str">
        <f t="shared" si="33"/>
        <v>30088 - SPODNJE SELO</v>
      </c>
      <c r="E2170" s="312">
        <v>30088</v>
      </c>
      <c r="F2170" s="313" t="s">
        <v>3043</v>
      </c>
      <c r="G2170" s="314">
        <v>50.700001</v>
      </c>
    </row>
    <row r="2171" spans="4:7" ht="15">
      <c r="D2171" s="307" t="str">
        <f t="shared" si="33"/>
        <v>30102 - VINJE PRI MORAVČAH</v>
      </c>
      <c r="E2171" s="312">
        <v>30102</v>
      </c>
      <c r="F2171" s="313" t="s">
        <v>3044</v>
      </c>
      <c r="G2171" s="314">
        <v>63.700001</v>
      </c>
    </row>
    <row r="2172" spans="4:7" ht="15">
      <c r="D2172" s="307" t="str">
        <f t="shared" si="33"/>
        <v>30110 - LJUBLJANA</v>
      </c>
      <c r="E2172" s="312">
        <v>30110</v>
      </c>
      <c r="F2172" s="313" t="s">
        <v>933</v>
      </c>
      <c r="G2172" s="314">
        <v>57.200001</v>
      </c>
    </row>
    <row r="2173" spans="4:7" ht="15">
      <c r="D2173" s="307" t="str">
        <f t="shared" si="33"/>
        <v>30116 - PODLIPA</v>
      </c>
      <c r="E2173" s="312">
        <v>30116</v>
      </c>
      <c r="F2173" s="313" t="s">
        <v>1960</v>
      </c>
      <c r="G2173" s="314">
        <v>62.400002</v>
      </c>
    </row>
    <row r="2174" spans="4:7" ht="15">
      <c r="D2174" s="307" t="str">
        <f t="shared" si="33"/>
        <v>30127 - STEHANJA VAS</v>
      </c>
      <c r="E2174" s="312">
        <v>30127</v>
      </c>
      <c r="F2174" s="313" t="s">
        <v>3045</v>
      </c>
      <c r="G2174" s="314">
        <v>55.900002</v>
      </c>
    </row>
    <row r="2175" spans="4:7" ht="15">
      <c r="D2175" s="307" t="str">
        <f t="shared" si="33"/>
        <v>30135 - KLADA</v>
      </c>
      <c r="E2175" s="312">
        <v>30135</v>
      </c>
      <c r="F2175" s="313" t="s">
        <v>3046</v>
      </c>
      <c r="G2175" s="314">
        <v>74.099998</v>
      </c>
    </row>
    <row r="2176" spans="4:7" ht="15">
      <c r="D2176" s="307" t="str">
        <f t="shared" si="33"/>
        <v>30139 - DRAŽICA</v>
      </c>
      <c r="E2176" s="312">
        <v>30139</v>
      </c>
      <c r="F2176" s="313" t="s">
        <v>3047</v>
      </c>
      <c r="G2176" s="314">
        <v>55.900002</v>
      </c>
    </row>
    <row r="2177" spans="4:7" ht="15">
      <c r="D2177" s="307" t="str">
        <f t="shared" si="33"/>
        <v>30142 - HRAŠČE - SMREKCE</v>
      </c>
      <c r="E2177" s="312">
        <v>30142</v>
      </c>
      <c r="F2177" s="313" t="s">
        <v>3048</v>
      </c>
      <c r="G2177" s="314">
        <v>53.299999</v>
      </c>
    </row>
    <row r="2178" spans="4:7" ht="15">
      <c r="D2178" s="307" t="str">
        <f t="shared" si="33"/>
        <v>30144 - PLEŠIVICA</v>
      </c>
      <c r="E2178" s="312">
        <v>30144</v>
      </c>
      <c r="F2178" s="313" t="s">
        <v>3049</v>
      </c>
      <c r="G2178" s="314">
        <v>55.900002</v>
      </c>
    </row>
    <row r="2179" spans="4:7" ht="15">
      <c r="D2179" s="307" t="str">
        <f t="shared" si="33"/>
        <v>30154 - ŽABJA VAS</v>
      </c>
      <c r="E2179" s="312">
        <v>30154</v>
      </c>
      <c r="F2179" s="313" t="s">
        <v>3050</v>
      </c>
      <c r="G2179" s="314">
        <v>52</v>
      </c>
    </row>
    <row r="2180" spans="4:7" ht="15">
      <c r="D2180" s="307" t="str">
        <f aca="true" t="shared" si="34" ref="D2180:D2234">E2180&amp;" - "&amp;F2180</f>
        <v>30160 - BODEŠČE</v>
      </c>
      <c r="E2180" s="312">
        <v>30160</v>
      </c>
      <c r="F2180" s="313" t="s">
        <v>1717</v>
      </c>
      <c r="G2180" s="314">
        <v>53.299999</v>
      </c>
    </row>
    <row r="2181" spans="4:7" ht="15">
      <c r="D2181" s="307" t="str">
        <f t="shared" si="34"/>
        <v>30166 - NOVO MESTO</v>
      </c>
      <c r="E2181" s="312">
        <v>30166</v>
      </c>
      <c r="F2181" s="313" t="s">
        <v>986</v>
      </c>
      <c r="G2181" s="314">
        <v>50.700001</v>
      </c>
    </row>
    <row r="2182" spans="4:7" ht="15">
      <c r="D2182" s="307" t="str">
        <f t="shared" si="34"/>
        <v>30172 - JEZERO</v>
      </c>
      <c r="E2182" s="312">
        <v>30172</v>
      </c>
      <c r="F2182" s="313" t="s">
        <v>2346</v>
      </c>
      <c r="G2182" s="314">
        <v>53.299999</v>
      </c>
    </row>
    <row r="2183" spans="4:7" ht="15">
      <c r="D2183" s="307" t="str">
        <f t="shared" si="34"/>
        <v>30174 - LJUBLJANA</v>
      </c>
      <c r="E2183" s="312">
        <v>30174</v>
      </c>
      <c r="F2183" s="313" t="s">
        <v>933</v>
      </c>
      <c r="G2183" s="314">
        <v>470.600006</v>
      </c>
    </row>
    <row r="2184" spans="4:7" ht="15">
      <c r="D2184" s="307" t="str">
        <f t="shared" si="34"/>
        <v>30193 - LOG - ZAPLANA</v>
      </c>
      <c r="E2184" s="312">
        <v>30193</v>
      </c>
      <c r="F2184" s="313" t="s">
        <v>3051</v>
      </c>
      <c r="G2184" s="314">
        <v>53.299999</v>
      </c>
    </row>
    <row r="2185" spans="4:7" ht="15">
      <c r="D2185" s="307" t="str">
        <f t="shared" si="34"/>
        <v>30199 - HRAŠE</v>
      </c>
      <c r="E2185" s="312">
        <v>30199</v>
      </c>
      <c r="F2185" s="313" t="s">
        <v>1765</v>
      </c>
      <c r="G2185" s="314">
        <v>72.800003</v>
      </c>
    </row>
    <row r="2186" spans="4:7" ht="15">
      <c r="D2186" s="307" t="str">
        <f t="shared" si="34"/>
        <v>30205 - ŠINKOV TURN</v>
      </c>
      <c r="E2186" s="312">
        <v>30205</v>
      </c>
      <c r="F2186" s="313" t="s">
        <v>3052</v>
      </c>
      <c r="G2186" s="314">
        <v>50.700001</v>
      </c>
    </row>
    <row r="2187" spans="4:7" ht="15">
      <c r="D2187" s="307" t="str">
        <f t="shared" si="34"/>
        <v>30206 - SV. BARBARA</v>
      </c>
      <c r="E2187" s="312">
        <v>30206</v>
      </c>
      <c r="F2187" s="313" t="s">
        <v>3053</v>
      </c>
      <c r="G2187" s="314">
        <v>152.100006</v>
      </c>
    </row>
    <row r="2188" spans="4:7" ht="15">
      <c r="D2188" s="307" t="str">
        <f t="shared" si="34"/>
        <v>30208 - RAKOVICA</v>
      </c>
      <c r="E2188" s="312">
        <v>30208</v>
      </c>
      <c r="F2188" s="313" t="s">
        <v>3054</v>
      </c>
      <c r="G2188" s="314">
        <v>104</v>
      </c>
    </row>
    <row r="2189" spans="4:7" ht="15">
      <c r="D2189" s="307" t="str">
        <f t="shared" si="34"/>
        <v>30210 - DOLEC</v>
      </c>
      <c r="E2189" s="312">
        <v>30210</v>
      </c>
      <c r="F2189" s="313" t="s">
        <v>3055</v>
      </c>
      <c r="G2189" s="314">
        <v>58.5</v>
      </c>
    </row>
    <row r="2190" spans="4:7" ht="15">
      <c r="D2190" s="307" t="str">
        <f t="shared" si="34"/>
        <v>30215 - PODMOLNIK</v>
      </c>
      <c r="E2190" s="312">
        <v>30215</v>
      </c>
      <c r="F2190" s="313" t="s">
        <v>1726</v>
      </c>
      <c r="G2190" s="314">
        <v>59.799999</v>
      </c>
    </row>
    <row r="2191" spans="4:7" ht="15">
      <c r="D2191" s="307" t="str">
        <f t="shared" si="34"/>
        <v>30217 - LJUBLJANA</v>
      </c>
      <c r="E2191" s="312">
        <v>30217</v>
      </c>
      <c r="F2191" s="313" t="s">
        <v>933</v>
      </c>
      <c r="G2191" s="314">
        <v>65</v>
      </c>
    </row>
    <row r="2192" spans="4:7" ht="15">
      <c r="D2192" s="307" t="str">
        <f t="shared" si="34"/>
        <v>30221 - POLICA</v>
      </c>
      <c r="E2192" s="312">
        <v>30221</v>
      </c>
      <c r="F2192" s="313" t="s">
        <v>1796</v>
      </c>
      <c r="G2192" s="314">
        <v>130</v>
      </c>
    </row>
    <row r="2193" spans="4:7" ht="15">
      <c r="D2193" s="307" t="str">
        <f t="shared" si="34"/>
        <v>30222 - ROBANOV KOT</v>
      </c>
      <c r="E2193" s="312">
        <v>30222</v>
      </c>
      <c r="F2193" s="313" t="s">
        <v>3056</v>
      </c>
      <c r="G2193" s="314">
        <v>52</v>
      </c>
    </row>
    <row r="2194" spans="4:7" ht="15">
      <c r="D2194" s="307" t="str">
        <f t="shared" si="34"/>
        <v>30226 - SNOVIK</v>
      </c>
      <c r="E2194" s="312">
        <v>30226</v>
      </c>
      <c r="F2194" s="313" t="s">
        <v>3057</v>
      </c>
      <c r="G2194" s="314">
        <v>58.5</v>
      </c>
    </row>
    <row r="2195" spans="4:7" ht="15">
      <c r="D2195" s="307" t="str">
        <f t="shared" si="34"/>
        <v>30228 - DEPALA VAS</v>
      </c>
      <c r="E2195" s="312">
        <v>30228</v>
      </c>
      <c r="F2195" s="313" t="s">
        <v>3058</v>
      </c>
      <c r="G2195" s="314">
        <v>91</v>
      </c>
    </row>
    <row r="2196" spans="4:7" ht="15">
      <c r="D2196" s="307" t="str">
        <f t="shared" si="34"/>
        <v>30229 - GROSUPLJE</v>
      </c>
      <c r="E2196" s="312">
        <v>30229</v>
      </c>
      <c r="F2196" s="313" t="s">
        <v>730</v>
      </c>
      <c r="G2196" s="314">
        <v>104</v>
      </c>
    </row>
    <row r="2197" spans="4:7" ht="15">
      <c r="D2197" s="307" t="str">
        <f t="shared" si="34"/>
        <v>30230 - ZAGORICA PRI ROVAH</v>
      </c>
      <c r="E2197" s="312">
        <v>30230</v>
      </c>
      <c r="F2197" s="313" t="s">
        <v>3059</v>
      </c>
      <c r="G2197" s="314">
        <v>58.5</v>
      </c>
    </row>
    <row r="2198" spans="4:7" ht="15">
      <c r="D2198" s="307" t="str">
        <f t="shared" si="34"/>
        <v>30231 - POTOK PRI KOMENDI</v>
      </c>
      <c r="E2198" s="312">
        <v>30231</v>
      </c>
      <c r="F2198" s="313" t="s">
        <v>3060</v>
      </c>
      <c r="G2198" s="314">
        <v>54.599998</v>
      </c>
    </row>
    <row r="2199" spans="4:7" ht="15">
      <c r="D2199" s="307" t="str">
        <f t="shared" si="34"/>
        <v>30250 - SUHI DOL</v>
      </c>
      <c r="E2199" s="312">
        <v>30250</v>
      </c>
      <c r="F2199" s="313" t="s">
        <v>3061</v>
      </c>
      <c r="G2199" s="314">
        <v>65</v>
      </c>
    </row>
    <row r="2200" spans="4:7" ht="15">
      <c r="D2200" s="307" t="str">
        <f t="shared" si="34"/>
        <v>30256 - LJUBLJANA</v>
      </c>
      <c r="E2200" s="312">
        <v>30256</v>
      </c>
      <c r="F2200" s="313" t="s">
        <v>933</v>
      </c>
      <c r="G2200" s="314">
        <v>50.700001</v>
      </c>
    </row>
    <row r="2201" spans="4:7" ht="15">
      <c r="D2201" s="307" t="str">
        <f t="shared" si="34"/>
        <v>30257 - RAZDRTO</v>
      </c>
      <c r="E2201" s="312">
        <v>30257</v>
      </c>
      <c r="F2201" s="313" t="s">
        <v>1526</v>
      </c>
      <c r="G2201" s="314">
        <v>54.599998</v>
      </c>
    </row>
    <row r="2202" spans="4:7" ht="15">
      <c r="D2202" s="307" t="str">
        <f t="shared" si="34"/>
        <v>30270 - TURNŠE</v>
      </c>
      <c r="E2202" s="312">
        <v>30270</v>
      </c>
      <c r="F2202" s="313" t="s">
        <v>1864</v>
      </c>
      <c r="G2202" s="314">
        <v>63.700001</v>
      </c>
    </row>
    <row r="2203" spans="4:7" ht="15">
      <c r="D2203" s="307" t="str">
        <f t="shared" si="34"/>
        <v>30272 - OAZA</v>
      </c>
      <c r="E2203" s="312">
        <v>30272</v>
      </c>
      <c r="F2203" s="313" t="s">
        <v>3062</v>
      </c>
      <c r="G2203" s="314">
        <v>75.400002</v>
      </c>
    </row>
    <row r="2204" spans="4:7" ht="15">
      <c r="D2204" s="307" t="str">
        <f t="shared" si="34"/>
        <v>30290 - VELIKA ŠEVNICA</v>
      </c>
      <c r="E2204" s="312">
        <v>30290</v>
      </c>
      <c r="F2204" s="313" t="s">
        <v>3063</v>
      </c>
      <c r="G2204" s="314">
        <v>57.200001</v>
      </c>
    </row>
    <row r="2205" spans="4:7" ht="15">
      <c r="D2205" s="307" t="str">
        <f t="shared" si="34"/>
        <v>30298 - GODIČ</v>
      </c>
      <c r="E2205" s="312">
        <v>30298</v>
      </c>
      <c r="F2205" s="313" t="s">
        <v>3064</v>
      </c>
      <c r="G2205" s="314">
        <v>53.299999</v>
      </c>
    </row>
    <row r="2206" spans="4:7" ht="15">
      <c r="D2206" s="307" t="str">
        <f t="shared" si="34"/>
        <v>30320 - GORENJE MEDVEDJE SELO</v>
      </c>
      <c r="E2206" s="312">
        <v>30320</v>
      </c>
      <c r="F2206" s="313" t="s">
        <v>3065</v>
      </c>
      <c r="G2206" s="314">
        <v>59.799999</v>
      </c>
    </row>
    <row r="2207" spans="4:7" ht="15">
      <c r="D2207" s="307" t="str">
        <f t="shared" si="34"/>
        <v>30322 - HUDEJE</v>
      </c>
      <c r="E2207" s="312">
        <v>30322</v>
      </c>
      <c r="F2207" s="313" t="s">
        <v>3066</v>
      </c>
      <c r="G2207" s="314">
        <v>293.799988</v>
      </c>
    </row>
    <row r="2208" spans="4:7" ht="15">
      <c r="D2208" s="307" t="str">
        <f t="shared" si="34"/>
        <v>30331 - DOBRUŠKA VAS</v>
      </c>
      <c r="E2208" s="312">
        <v>30331</v>
      </c>
      <c r="F2208" s="313" t="s">
        <v>2584</v>
      </c>
      <c r="G2208" s="314">
        <v>67.599998</v>
      </c>
    </row>
    <row r="2209" spans="4:7" ht="15">
      <c r="D2209" s="307" t="str">
        <f t="shared" si="34"/>
        <v>30335 - SLOVENSKA VAS</v>
      </c>
      <c r="E2209" s="312">
        <v>30335</v>
      </c>
      <c r="F2209" s="313" t="s">
        <v>1472</v>
      </c>
      <c r="G2209" s="314">
        <v>55.900002</v>
      </c>
    </row>
    <row r="2210" spans="4:7" ht="15">
      <c r="D2210" s="307" t="str">
        <f t="shared" si="34"/>
        <v>30338 - GAZICE</v>
      </c>
      <c r="E2210" s="312">
        <v>30338</v>
      </c>
      <c r="F2210" s="313" t="s">
        <v>3067</v>
      </c>
      <c r="G2210" s="314">
        <v>96.199997</v>
      </c>
    </row>
    <row r="2211" spans="4:7" ht="15">
      <c r="D2211" s="307" t="str">
        <f t="shared" si="34"/>
        <v>30360 - VRHE</v>
      </c>
      <c r="E2211" s="312">
        <v>30360</v>
      </c>
      <c r="F2211" s="313" t="s">
        <v>2222</v>
      </c>
      <c r="G2211" s="314">
        <v>52</v>
      </c>
    </row>
    <row r="2212" spans="4:7" ht="15">
      <c r="D2212" s="307" t="str">
        <f t="shared" si="34"/>
        <v>30369 - ZALOŠKA GORICA</v>
      </c>
      <c r="E2212" s="312">
        <v>30369</v>
      </c>
      <c r="F2212" s="313" t="s">
        <v>3068</v>
      </c>
      <c r="G2212" s="314">
        <v>52</v>
      </c>
    </row>
    <row r="2213" spans="4:7" ht="15">
      <c r="D2213" s="307" t="str">
        <f t="shared" si="34"/>
        <v>30372 - GORICA</v>
      </c>
      <c r="E2213" s="312">
        <v>30372</v>
      </c>
      <c r="F2213" s="313" t="s">
        <v>1746</v>
      </c>
      <c r="G2213" s="314">
        <v>241.800003</v>
      </c>
    </row>
    <row r="2214" spans="4:7" ht="15">
      <c r="D2214" s="307" t="str">
        <f t="shared" si="34"/>
        <v>30378 - ČANJE</v>
      </c>
      <c r="E2214" s="312">
        <v>30378</v>
      </c>
      <c r="F2214" s="313" t="s">
        <v>3069</v>
      </c>
      <c r="G2214" s="314">
        <v>55.900002</v>
      </c>
    </row>
    <row r="2215" spans="4:7" ht="15">
      <c r="D2215" s="307" t="str">
        <f t="shared" si="34"/>
        <v>30391 - STUDENCE</v>
      </c>
      <c r="E2215" s="312">
        <v>30391</v>
      </c>
      <c r="F2215" s="313" t="s">
        <v>3070</v>
      </c>
      <c r="G2215" s="314">
        <v>50.700001</v>
      </c>
    </row>
    <row r="2216" spans="4:7" ht="15">
      <c r="D2216" s="307" t="str">
        <f t="shared" si="34"/>
        <v>30406 - ŠMARJETA PRI CELJU</v>
      </c>
      <c r="E2216" s="312">
        <v>30406</v>
      </c>
      <c r="F2216" s="313" t="s">
        <v>3071</v>
      </c>
      <c r="G2216" s="314">
        <v>52</v>
      </c>
    </row>
    <row r="2217" spans="4:7" ht="15">
      <c r="D2217" s="307" t="str">
        <f t="shared" si="34"/>
        <v>30414 - VURMAT - DEL</v>
      </c>
      <c r="E2217" s="312">
        <v>30414</v>
      </c>
      <c r="F2217" s="313" t="s">
        <v>3072</v>
      </c>
      <c r="G2217" s="314">
        <v>61.099998</v>
      </c>
    </row>
    <row r="2218" spans="4:7" ht="15">
      <c r="D2218" s="307" t="str">
        <f t="shared" si="34"/>
        <v>30480 - NJIVERCE</v>
      </c>
      <c r="E2218" s="312">
        <v>30480</v>
      </c>
      <c r="F2218" s="313" t="s">
        <v>2729</v>
      </c>
      <c r="G2218" s="314">
        <v>50.700001</v>
      </c>
    </row>
    <row r="2219" spans="4:7" ht="15">
      <c r="D2219" s="307" t="str">
        <f t="shared" si="34"/>
        <v>30490 - VUKOVSKI DOL</v>
      </c>
      <c r="E2219" s="312">
        <v>30490</v>
      </c>
      <c r="F2219" s="313" t="s">
        <v>3073</v>
      </c>
      <c r="G2219" s="314">
        <v>65</v>
      </c>
    </row>
    <row r="2220" spans="4:7" ht="15">
      <c r="D2220" s="307" t="str">
        <f t="shared" si="34"/>
        <v>30552 - PLINTOVEC</v>
      </c>
      <c r="E2220" s="312">
        <v>30552</v>
      </c>
      <c r="F2220" s="313" t="s">
        <v>3074</v>
      </c>
      <c r="G2220" s="314">
        <v>62.400002</v>
      </c>
    </row>
    <row r="2221" spans="4:7" ht="15">
      <c r="D2221" s="307" t="str">
        <f t="shared" si="34"/>
        <v>30600 - PODLOŽE</v>
      </c>
      <c r="E2221" s="312">
        <v>30600</v>
      </c>
      <c r="F2221" s="313" t="s">
        <v>3075</v>
      </c>
      <c r="G2221" s="314">
        <v>78</v>
      </c>
    </row>
    <row r="2222" spans="4:7" ht="15">
      <c r="D2222" s="307" t="str">
        <f t="shared" si="34"/>
        <v>30611 - PODGRADJE</v>
      </c>
      <c r="E2222" s="312">
        <v>30611</v>
      </c>
      <c r="F2222" s="313" t="s">
        <v>1318</v>
      </c>
      <c r="G2222" s="314">
        <v>65</v>
      </c>
    </row>
    <row r="2223" spans="4:7" ht="15">
      <c r="D2223" s="307" t="str">
        <f t="shared" si="34"/>
        <v>30624 - ČERNELAVCI</v>
      </c>
      <c r="E2223" s="312">
        <v>30624</v>
      </c>
      <c r="F2223" s="313" t="s">
        <v>3076</v>
      </c>
      <c r="G2223" s="314">
        <v>55.900002</v>
      </c>
    </row>
    <row r="2224" spans="4:7" ht="15">
      <c r="D2224" s="307" t="str">
        <f t="shared" si="34"/>
        <v>30627 - GOMILICA</v>
      </c>
      <c r="E2224" s="312">
        <v>30627</v>
      </c>
      <c r="F2224" s="313" t="s">
        <v>2505</v>
      </c>
      <c r="G2224" s="314">
        <v>59.799999</v>
      </c>
    </row>
    <row r="2225" spans="4:7" ht="15">
      <c r="D2225" s="307" t="str">
        <f t="shared" si="34"/>
        <v>30633 - ČRENŠOVCI</v>
      </c>
      <c r="E2225" s="312">
        <v>30633</v>
      </c>
      <c r="F2225" s="313" t="s">
        <v>618</v>
      </c>
      <c r="G2225" s="314">
        <v>172.899994</v>
      </c>
    </row>
    <row r="2226" spans="4:7" ht="15">
      <c r="D2226" s="307" t="str">
        <f t="shared" si="34"/>
        <v>30634 - LJUBLJANA</v>
      </c>
      <c r="E2226" s="312">
        <v>30634</v>
      </c>
      <c r="F2226" s="313" t="s">
        <v>933</v>
      </c>
      <c r="G2226" s="314">
        <v>211.899994</v>
      </c>
    </row>
    <row r="2227" spans="4:7" ht="15">
      <c r="D2227" s="307" t="str">
        <f t="shared" si="34"/>
        <v>30650 - VOLČJA DRAGA</v>
      </c>
      <c r="E2227" s="312">
        <v>30650</v>
      </c>
      <c r="F2227" s="313" t="s">
        <v>3077</v>
      </c>
      <c r="G2227" s="314">
        <v>1610.699951</v>
      </c>
    </row>
    <row r="2228" spans="4:7" ht="15">
      <c r="D2228" s="307" t="str">
        <f t="shared" si="34"/>
        <v>30651 - STOPČE</v>
      </c>
      <c r="E2228" s="312">
        <v>30651</v>
      </c>
      <c r="F2228" s="313" t="s">
        <v>3078</v>
      </c>
      <c r="G2228" s="314">
        <v>226.199997</v>
      </c>
    </row>
    <row r="2229" spans="4:7" ht="15">
      <c r="D2229" s="307" t="str">
        <f t="shared" si="34"/>
        <v>30652 - DRAŽENCI</v>
      </c>
      <c r="E2229" s="312">
        <v>30652</v>
      </c>
      <c r="F2229" s="313" t="s">
        <v>3079</v>
      </c>
      <c r="G2229" s="314">
        <v>603.200012</v>
      </c>
    </row>
    <row r="2230" spans="4:7" ht="15">
      <c r="D2230" s="307" t="str">
        <f t="shared" si="34"/>
        <v>30653 - MRAŠEVO - PODLJUBEN</v>
      </c>
      <c r="E2230" s="312">
        <v>30653</v>
      </c>
      <c r="F2230" s="313" t="s">
        <v>3080</v>
      </c>
      <c r="G2230" s="314">
        <v>83.199997</v>
      </c>
    </row>
    <row r="2231" spans="4:7" ht="15">
      <c r="D2231" s="307" t="str">
        <f t="shared" si="34"/>
        <v>30654 - DRGANJA SELA</v>
      </c>
      <c r="E2231" s="312">
        <v>30654</v>
      </c>
      <c r="F2231" s="313" t="s">
        <v>3081</v>
      </c>
      <c r="G2231" s="314">
        <v>88.400002</v>
      </c>
    </row>
    <row r="2232" spans="4:7" ht="15">
      <c r="D2232" s="307" t="str">
        <f t="shared" si="34"/>
        <v>30655 - SEVNO</v>
      </c>
      <c r="E2232" s="312">
        <v>30655</v>
      </c>
      <c r="F2232" s="313" t="s">
        <v>3082</v>
      </c>
      <c r="G2232" s="314">
        <v>78</v>
      </c>
    </row>
    <row r="2233" spans="4:7" ht="15">
      <c r="D2233" s="307" t="str">
        <f t="shared" si="34"/>
        <v>30656 - GORNJA VAS</v>
      </c>
      <c r="E2233" s="312">
        <v>30656</v>
      </c>
      <c r="F2233" s="313" t="s">
        <v>3083</v>
      </c>
      <c r="G2233" s="314">
        <v>55.900002</v>
      </c>
    </row>
    <row r="2234" spans="4:7" ht="15">
      <c r="D2234" s="307" t="str">
        <f t="shared" si="34"/>
        <v>30657 - ŠONOVO</v>
      </c>
      <c r="E2234" s="312">
        <v>30657</v>
      </c>
      <c r="F2234" s="313" t="s">
        <v>3084</v>
      </c>
      <c r="G2234" s="314">
        <v>50.700001</v>
      </c>
    </row>
  </sheetData>
  <sheetProtection password="ED2E" sheet="1"/>
  <printOptions/>
  <pageMargins left="0.75" right="0.75" top="1" bottom="1" header="0" footer="0"/>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sheetPr codeName="List21">
    <tabColor indexed="43"/>
  </sheetPr>
  <dimension ref="A1:K111"/>
  <sheetViews>
    <sheetView zoomScalePageLayoutView="0" workbookViewId="0" topLeftCell="A1">
      <selection activeCell="A3" sqref="A3:J111"/>
    </sheetView>
  </sheetViews>
  <sheetFormatPr defaultColWidth="9.00390625" defaultRowHeight="12.75"/>
  <cols>
    <col min="1" max="1" width="54.375" style="296" customWidth="1"/>
    <col min="2" max="2" width="27.125" style="296" customWidth="1"/>
    <col min="3" max="3" width="10.00390625" style="296" customWidth="1"/>
    <col min="4" max="4" width="11.00390625" style="296" customWidth="1"/>
    <col min="5" max="5" width="19.875" style="296" customWidth="1"/>
    <col min="6" max="6" width="11.625" style="296" customWidth="1"/>
    <col min="7" max="7" width="29.375" style="296" customWidth="1"/>
    <col min="8" max="8" width="24.625" style="296" customWidth="1"/>
    <col min="9" max="9" width="14.00390625" style="296" customWidth="1"/>
    <col min="10" max="10" width="8.00390625" style="296" customWidth="1"/>
    <col min="11" max="16384" width="9.125" style="296" customWidth="1"/>
  </cols>
  <sheetData>
    <row r="1" spans="1:10" s="292" customFormat="1" ht="12.75">
      <c r="A1" s="298" t="s">
        <v>18</v>
      </c>
      <c r="B1" s="298" t="s">
        <v>747</v>
      </c>
      <c r="C1" s="298" t="s">
        <v>748</v>
      </c>
      <c r="D1" s="298" t="s">
        <v>749</v>
      </c>
      <c r="E1" s="298" t="s">
        <v>750</v>
      </c>
      <c r="F1" s="298" t="s">
        <v>751</v>
      </c>
      <c r="G1" s="298" t="s">
        <v>752</v>
      </c>
      <c r="H1" s="298" t="s">
        <v>753</v>
      </c>
      <c r="I1" s="298" t="s">
        <v>754</v>
      </c>
      <c r="J1" s="299"/>
    </row>
    <row r="2" spans="1:10" s="292" customFormat="1" ht="15">
      <c r="A2" s="300"/>
      <c r="B2" s="300"/>
      <c r="C2" s="300"/>
      <c r="D2" s="300"/>
      <c r="E2" s="300"/>
      <c r="F2" s="300"/>
      <c r="G2" s="300"/>
      <c r="H2" s="300"/>
      <c r="I2" s="300"/>
      <c r="J2" s="300"/>
    </row>
    <row r="3" spans="1:10" s="292" customFormat="1" ht="30">
      <c r="A3" s="333" t="s">
        <v>3142</v>
      </c>
      <c r="B3" s="333" t="s">
        <v>3143</v>
      </c>
      <c r="C3" s="334">
        <v>4280</v>
      </c>
      <c r="D3" s="333" t="s">
        <v>1281</v>
      </c>
      <c r="E3" s="334">
        <v>61838764</v>
      </c>
      <c r="F3" s="333" t="s">
        <v>220</v>
      </c>
      <c r="G3" s="333" t="s">
        <v>220</v>
      </c>
      <c r="H3" s="333" t="s">
        <v>220</v>
      </c>
      <c r="I3" s="333" t="s">
        <v>220</v>
      </c>
      <c r="J3" s="334">
        <v>208</v>
      </c>
    </row>
    <row r="4" spans="1:10" s="292" customFormat="1" ht="30">
      <c r="A4" s="333" t="s">
        <v>755</v>
      </c>
      <c r="B4" s="333" t="s">
        <v>756</v>
      </c>
      <c r="C4" s="334">
        <v>9226</v>
      </c>
      <c r="D4" s="333" t="s">
        <v>656</v>
      </c>
      <c r="E4" s="334">
        <v>39046923</v>
      </c>
      <c r="F4" s="333" t="s">
        <v>757</v>
      </c>
      <c r="G4" s="333" t="s">
        <v>758</v>
      </c>
      <c r="H4" s="333" t="s">
        <v>759</v>
      </c>
      <c r="I4" s="333" t="s">
        <v>760</v>
      </c>
      <c r="J4" s="334">
        <v>68</v>
      </c>
    </row>
    <row r="5" spans="1:10" s="293" customFormat="1" ht="30">
      <c r="A5" s="333" t="s">
        <v>761</v>
      </c>
      <c r="B5" s="333" t="s">
        <v>762</v>
      </c>
      <c r="C5" s="334">
        <v>9220</v>
      </c>
      <c r="D5" s="333" t="s">
        <v>669</v>
      </c>
      <c r="E5" s="334">
        <v>87430401</v>
      </c>
      <c r="F5" s="333" t="s">
        <v>763</v>
      </c>
      <c r="G5" s="333" t="s">
        <v>764</v>
      </c>
      <c r="H5" s="333" t="s">
        <v>765</v>
      </c>
      <c r="I5" s="333" t="s">
        <v>766</v>
      </c>
      <c r="J5" s="334">
        <v>188</v>
      </c>
    </row>
    <row r="6" spans="1:10" s="293" customFormat="1" ht="15">
      <c r="A6" s="333" t="s">
        <v>767</v>
      </c>
      <c r="B6" s="333" t="s">
        <v>768</v>
      </c>
      <c r="C6" s="334">
        <v>2205</v>
      </c>
      <c r="D6" s="333" t="s">
        <v>769</v>
      </c>
      <c r="E6" s="334">
        <v>17124328</v>
      </c>
      <c r="F6" s="333" t="s">
        <v>220</v>
      </c>
      <c r="G6" s="333" t="s">
        <v>220</v>
      </c>
      <c r="H6" s="333" t="s">
        <v>220</v>
      </c>
      <c r="I6" s="333" t="s">
        <v>220</v>
      </c>
      <c r="J6" s="334">
        <v>197</v>
      </c>
    </row>
    <row r="7" spans="1:10" s="292" customFormat="1" ht="45">
      <c r="A7" s="333" t="s">
        <v>770</v>
      </c>
      <c r="B7" s="333" t="s">
        <v>771</v>
      </c>
      <c r="C7" s="334">
        <v>1352</v>
      </c>
      <c r="D7" s="333" t="s">
        <v>772</v>
      </c>
      <c r="E7" s="334">
        <v>22513434</v>
      </c>
      <c r="F7" s="333" t="s">
        <v>3102</v>
      </c>
      <c r="G7" s="333" t="s">
        <v>773</v>
      </c>
      <c r="H7" s="333" t="s">
        <v>774</v>
      </c>
      <c r="I7" s="333" t="s">
        <v>3103</v>
      </c>
      <c r="J7" s="334">
        <v>102</v>
      </c>
    </row>
    <row r="8" spans="1:10" s="292" customFormat="1" ht="30">
      <c r="A8" s="333" t="s">
        <v>775</v>
      </c>
      <c r="B8" s="333" t="s">
        <v>776</v>
      </c>
      <c r="C8" s="334">
        <v>2370</v>
      </c>
      <c r="D8" s="333" t="s">
        <v>707</v>
      </c>
      <c r="E8" s="334">
        <v>72013257</v>
      </c>
      <c r="F8" s="333" t="s">
        <v>777</v>
      </c>
      <c r="G8" s="333" t="s">
        <v>778</v>
      </c>
      <c r="H8" s="333" t="s">
        <v>779</v>
      </c>
      <c r="I8" s="333" t="s">
        <v>780</v>
      </c>
      <c r="J8" s="334">
        <v>18</v>
      </c>
    </row>
    <row r="9" spans="1:10" s="292" customFormat="1" ht="30">
      <c r="A9" s="333" t="s">
        <v>781</v>
      </c>
      <c r="B9" s="333" t="s">
        <v>782</v>
      </c>
      <c r="C9" s="334">
        <v>1290</v>
      </c>
      <c r="D9" s="333" t="s">
        <v>730</v>
      </c>
      <c r="E9" s="334">
        <v>65119037</v>
      </c>
      <c r="F9" s="333" t="s">
        <v>783</v>
      </c>
      <c r="G9" s="333" t="s">
        <v>784</v>
      </c>
      <c r="H9" s="333" t="s">
        <v>785</v>
      </c>
      <c r="I9" s="333" t="s">
        <v>786</v>
      </c>
      <c r="J9" s="334">
        <v>8</v>
      </c>
    </row>
    <row r="10" spans="1:10" s="292" customFormat="1" ht="30">
      <c r="A10" s="333" t="s">
        <v>787</v>
      </c>
      <c r="B10" s="333" t="s">
        <v>788</v>
      </c>
      <c r="C10" s="334">
        <v>1330</v>
      </c>
      <c r="D10" s="333" t="s">
        <v>625</v>
      </c>
      <c r="E10" s="334">
        <v>10626271</v>
      </c>
      <c r="F10" s="333" t="s">
        <v>789</v>
      </c>
      <c r="G10" s="333" t="s">
        <v>790</v>
      </c>
      <c r="H10" s="333" t="s">
        <v>791</v>
      </c>
      <c r="I10" s="333" t="s">
        <v>220</v>
      </c>
      <c r="J10" s="334">
        <v>12</v>
      </c>
    </row>
    <row r="11" spans="1:10" s="292" customFormat="1" ht="45">
      <c r="A11" s="333" t="s">
        <v>792</v>
      </c>
      <c r="B11" s="333" t="s">
        <v>793</v>
      </c>
      <c r="C11" s="334">
        <v>1310</v>
      </c>
      <c r="D11" s="333" t="s">
        <v>737</v>
      </c>
      <c r="E11" s="334">
        <v>81322496</v>
      </c>
      <c r="F11" s="333" t="s">
        <v>794</v>
      </c>
      <c r="G11" s="333" t="s">
        <v>795</v>
      </c>
      <c r="H11" s="333" t="s">
        <v>796</v>
      </c>
      <c r="I11" s="333" t="s">
        <v>797</v>
      </c>
      <c r="J11" s="334">
        <v>9</v>
      </c>
    </row>
    <row r="12" spans="1:10" s="292" customFormat="1" ht="60">
      <c r="A12" s="333" t="s">
        <v>798</v>
      </c>
      <c r="B12" s="333" t="s">
        <v>799</v>
      </c>
      <c r="C12" s="334">
        <v>2390</v>
      </c>
      <c r="D12" s="333" t="s">
        <v>721</v>
      </c>
      <c r="E12" s="334">
        <v>23002107</v>
      </c>
      <c r="F12" s="333" t="s">
        <v>800</v>
      </c>
      <c r="G12" s="333" t="s">
        <v>801</v>
      </c>
      <c r="H12" s="333" t="s">
        <v>802</v>
      </c>
      <c r="I12" s="333" t="s">
        <v>803</v>
      </c>
      <c r="J12" s="334">
        <v>23</v>
      </c>
    </row>
    <row r="13" spans="1:10" s="294" customFormat="1" ht="30">
      <c r="A13" s="333" t="s">
        <v>804</v>
      </c>
      <c r="B13" s="333" t="s">
        <v>805</v>
      </c>
      <c r="C13" s="334">
        <v>1230</v>
      </c>
      <c r="D13" s="333" t="s">
        <v>806</v>
      </c>
      <c r="E13" s="334">
        <v>54471656</v>
      </c>
      <c r="F13" s="333" t="s">
        <v>807</v>
      </c>
      <c r="G13" s="333" t="s">
        <v>808</v>
      </c>
      <c r="H13" s="333" t="s">
        <v>809</v>
      </c>
      <c r="I13" s="333" t="s">
        <v>810</v>
      </c>
      <c r="J13" s="334">
        <v>2</v>
      </c>
    </row>
    <row r="14" spans="1:10" s="294" customFormat="1" ht="45">
      <c r="A14" s="333" t="s">
        <v>811</v>
      </c>
      <c r="B14" s="333" t="s">
        <v>812</v>
      </c>
      <c r="C14" s="334">
        <v>2360</v>
      </c>
      <c r="D14" s="333" t="s">
        <v>711</v>
      </c>
      <c r="E14" s="334">
        <v>64562999</v>
      </c>
      <c r="F14" s="333" t="s">
        <v>813</v>
      </c>
      <c r="G14" s="333" t="s">
        <v>814</v>
      </c>
      <c r="H14" s="333" t="s">
        <v>815</v>
      </c>
      <c r="I14" s="333" t="s">
        <v>816</v>
      </c>
      <c r="J14" s="334">
        <v>14</v>
      </c>
    </row>
    <row r="15" spans="1:10" s="294" customFormat="1" ht="15">
      <c r="A15" s="333" t="s">
        <v>817</v>
      </c>
      <c r="B15" s="333" t="s">
        <v>818</v>
      </c>
      <c r="C15" s="334">
        <v>9204</v>
      </c>
      <c r="D15" s="333" t="s">
        <v>819</v>
      </c>
      <c r="E15" s="334">
        <v>15702138</v>
      </c>
      <c r="F15" s="333" t="s">
        <v>220</v>
      </c>
      <c r="G15" s="333" t="s">
        <v>220</v>
      </c>
      <c r="H15" s="333" t="s">
        <v>220</v>
      </c>
      <c r="I15" s="333" t="s">
        <v>220</v>
      </c>
      <c r="J15" s="334">
        <v>154</v>
      </c>
    </row>
    <row r="16" spans="1:10" s="294" customFormat="1" ht="60">
      <c r="A16" s="333" t="s">
        <v>820</v>
      </c>
      <c r="B16" s="333" t="s">
        <v>821</v>
      </c>
      <c r="C16" s="334">
        <v>3310</v>
      </c>
      <c r="D16" s="333" t="s">
        <v>822</v>
      </c>
      <c r="E16" s="334">
        <v>94086362</v>
      </c>
      <c r="F16" s="333" t="s">
        <v>823</v>
      </c>
      <c r="G16" s="333" t="s">
        <v>824</v>
      </c>
      <c r="H16" s="333" t="s">
        <v>825</v>
      </c>
      <c r="I16" s="333" t="s">
        <v>826</v>
      </c>
      <c r="J16" s="334">
        <v>26</v>
      </c>
    </row>
    <row r="17" spans="1:10" s="294" customFormat="1" ht="45">
      <c r="A17" s="333" t="s">
        <v>3104</v>
      </c>
      <c r="B17" s="333" t="s">
        <v>827</v>
      </c>
      <c r="C17" s="334">
        <v>6000</v>
      </c>
      <c r="D17" s="333" t="s">
        <v>626</v>
      </c>
      <c r="E17" s="334">
        <v>32375204</v>
      </c>
      <c r="F17" s="333" t="s">
        <v>828</v>
      </c>
      <c r="G17" s="333" t="s">
        <v>829</v>
      </c>
      <c r="H17" s="333" t="s">
        <v>830</v>
      </c>
      <c r="I17" s="333" t="s">
        <v>3105</v>
      </c>
      <c r="J17" s="334">
        <v>51</v>
      </c>
    </row>
    <row r="18" spans="1:10" s="294" customFormat="1" ht="30">
      <c r="A18" s="333" t="s">
        <v>3132</v>
      </c>
      <c r="B18" s="333" t="s">
        <v>3133</v>
      </c>
      <c r="C18" s="334">
        <v>2360</v>
      </c>
      <c r="D18" s="333" t="s">
        <v>711</v>
      </c>
      <c r="E18" s="334">
        <v>67401961</v>
      </c>
      <c r="F18" s="333" t="s">
        <v>220</v>
      </c>
      <c r="G18" s="333" t="s">
        <v>3134</v>
      </c>
      <c r="H18" s="333" t="s">
        <v>220</v>
      </c>
      <c r="I18" s="333" t="s">
        <v>3135</v>
      </c>
      <c r="J18" s="334">
        <v>209</v>
      </c>
    </row>
    <row r="19" spans="1:10" s="294" customFormat="1" ht="15">
      <c r="A19" s="333" t="s">
        <v>831</v>
      </c>
      <c r="B19" s="333" t="s">
        <v>832</v>
      </c>
      <c r="C19" s="334">
        <v>8250</v>
      </c>
      <c r="D19" s="333" t="s">
        <v>680</v>
      </c>
      <c r="E19" s="334">
        <v>21101906</v>
      </c>
      <c r="F19" s="333" t="s">
        <v>833</v>
      </c>
      <c r="G19" s="333" t="s">
        <v>220</v>
      </c>
      <c r="H19" s="333" t="s">
        <v>220</v>
      </c>
      <c r="I19" s="333" t="s">
        <v>220</v>
      </c>
      <c r="J19" s="334">
        <v>199</v>
      </c>
    </row>
    <row r="20" spans="1:10" s="294" customFormat="1" ht="45">
      <c r="A20" s="333" t="s">
        <v>834</v>
      </c>
      <c r="B20" s="333" t="s">
        <v>835</v>
      </c>
      <c r="C20" s="334">
        <v>1380</v>
      </c>
      <c r="D20" s="333" t="s">
        <v>720</v>
      </c>
      <c r="E20" s="334">
        <v>77038037</v>
      </c>
      <c r="F20" s="333" t="s">
        <v>836</v>
      </c>
      <c r="G20" s="333" t="s">
        <v>837</v>
      </c>
      <c r="H20" s="333" t="s">
        <v>838</v>
      </c>
      <c r="I20" s="333" t="s">
        <v>839</v>
      </c>
      <c r="J20" s="334">
        <v>11</v>
      </c>
    </row>
    <row r="21" spans="1:10" s="294" customFormat="1" ht="45">
      <c r="A21" s="333" t="s">
        <v>840</v>
      </c>
      <c r="B21" s="333" t="s">
        <v>841</v>
      </c>
      <c r="C21" s="334">
        <v>8340</v>
      </c>
      <c r="D21" s="333" t="s">
        <v>842</v>
      </c>
      <c r="E21" s="334">
        <v>66111889</v>
      </c>
      <c r="F21" s="333" t="s">
        <v>3106</v>
      </c>
      <c r="G21" s="333" t="s">
        <v>3107</v>
      </c>
      <c r="H21" s="333" t="s">
        <v>843</v>
      </c>
      <c r="I21" s="333" t="s">
        <v>3108</v>
      </c>
      <c r="J21" s="334">
        <v>57</v>
      </c>
    </row>
    <row r="22" spans="1:10" s="294" customFormat="1" ht="60">
      <c r="A22" s="333" t="s">
        <v>844</v>
      </c>
      <c r="B22" s="333" t="s">
        <v>845</v>
      </c>
      <c r="C22" s="334">
        <v>3330</v>
      </c>
      <c r="D22" s="333" t="s">
        <v>645</v>
      </c>
      <c r="E22" s="334">
        <v>25344650</v>
      </c>
      <c r="F22" s="333" t="s">
        <v>846</v>
      </c>
      <c r="G22" s="333" t="s">
        <v>847</v>
      </c>
      <c r="H22" s="333" t="s">
        <v>848</v>
      </c>
      <c r="I22" s="333" t="s">
        <v>849</v>
      </c>
      <c r="J22" s="334">
        <v>24</v>
      </c>
    </row>
    <row r="23" spans="1:10" s="294" customFormat="1" ht="45">
      <c r="A23" s="333" t="s">
        <v>850</v>
      </c>
      <c r="B23" s="333" t="s">
        <v>851</v>
      </c>
      <c r="C23" s="334">
        <v>8290</v>
      </c>
      <c r="D23" s="333" t="s">
        <v>714</v>
      </c>
      <c r="E23" s="334">
        <v>90581121</v>
      </c>
      <c r="F23" s="333" t="s">
        <v>852</v>
      </c>
      <c r="G23" s="333" t="s">
        <v>853</v>
      </c>
      <c r="H23" s="333" t="s">
        <v>854</v>
      </c>
      <c r="I23" s="333" t="s">
        <v>855</v>
      </c>
      <c r="J23" s="334">
        <v>56</v>
      </c>
    </row>
    <row r="24" spans="1:10" s="294" customFormat="1" ht="30">
      <c r="A24" s="333" t="s">
        <v>856</v>
      </c>
      <c r="B24" s="333" t="s">
        <v>857</v>
      </c>
      <c r="C24" s="334">
        <v>6250</v>
      </c>
      <c r="D24" s="333" t="s">
        <v>662</v>
      </c>
      <c r="E24" s="334">
        <v>37819127</v>
      </c>
      <c r="F24" s="333" t="s">
        <v>858</v>
      </c>
      <c r="G24" s="333" t="s">
        <v>859</v>
      </c>
      <c r="H24" s="333" t="s">
        <v>860</v>
      </c>
      <c r="I24" s="333" t="s">
        <v>861</v>
      </c>
      <c r="J24" s="334">
        <v>49</v>
      </c>
    </row>
    <row r="25" spans="1:10" s="294" customFormat="1" ht="30">
      <c r="A25" s="333" t="s">
        <v>862</v>
      </c>
      <c r="B25" s="333" t="s">
        <v>863</v>
      </c>
      <c r="C25" s="334">
        <v>6310</v>
      </c>
      <c r="D25" s="333" t="s">
        <v>864</v>
      </c>
      <c r="E25" s="334">
        <v>70981515</v>
      </c>
      <c r="F25" s="333" t="s">
        <v>865</v>
      </c>
      <c r="G25" s="333" t="s">
        <v>866</v>
      </c>
      <c r="H25" s="333" t="s">
        <v>867</v>
      </c>
      <c r="I25" s="333" t="s">
        <v>868</v>
      </c>
      <c r="J25" s="334">
        <v>47</v>
      </c>
    </row>
    <row r="26" spans="1:10" s="294" customFormat="1" ht="30">
      <c r="A26" s="333" t="s">
        <v>869</v>
      </c>
      <c r="B26" s="333" t="s">
        <v>870</v>
      </c>
      <c r="C26" s="334">
        <v>3270</v>
      </c>
      <c r="D26" s="333" t="s">
        <v>871</v>
      </c>
      <c r="E26" s="334">
        <v>48279242</v>
      </c>
      <c r="F26" s="333" t="s">
        <v>872</v>
      </c>
      <c r="G26" s="333" t="s">
        <v>873</v>
      </c>
      <c r="H26" s="333" t="s">
        <v>874</v>
      </c>
      <c r="I26" s="333" t="s">
        <v>875</v>
      </c>
      <c r="J26" s="334">
        <v>112</v>
      </c>
    </row>
    <row r="27" spans="1:10" s="294" customFormat="1" ht="45">
      <c r="A27" s="333" t="s">
        <v>876</v>
      </c>
      <c r="B27" s="333" t="s">
        <v>877</v>
      </c>
      <c r="C27" s="334">
        <v>1433</v>
      </c>
      <c r="D27" s="333" t="s">
        <v>740</v>
      </c>
      <c r="E27" s="334">
        <v>30080070</v>
      </c>
      <c r="F27" s="333" t="s">
        <v>878</v>
      </c>
      <c r="G27" s="333" t="s">
        <v>879</v>
      </c>
      <c r="H27" s="333" t="s">
        <v>880</v>
      </c>
      <c r="I27" s="333" t="s">
        <v>881</v>
      </c>
      <c r="J27" s="334">
        <v>55</v>
      </c>
    </row>
    <row r="28" spans="1:10" s="294" customFormat="1" ht="30">
      <c r="A28" s="333" t="s">
        <v>882</v>
      </c>
      <c r="B28" s="333" t="s">
        <v>883</v>
      </c>
      <c r="C28" s="334">
        <v>2380</v>
      </c>
      <c r="D28" s="333" t="s">
        <v>694</v>
      </c>
      <c r="E28" s="334">
        <v>53440978</v>
      </c>
      <c r="F28" s="333" t="s">
        <v>884</v>
      </c>
      <c r="G28" s="333" t="s">
        <v>885</v>
      </c>
      <c r="H28" s="333" t="s">
        <v>886</v>
      </c>
      <c r="I28" s="333" t="s">
        <v>887</v>
      </c>
      <c r="J28" s="334">
        <v>16</v>
      </c>
    </row>
    <row r="29" spans="1:10" s="294" customFormat="1" ht="45">
      <c r="A29" s="333" t="s">
        <v>888</v>
      </c>
      <c r="B29" s="333" t="s">
        <v>889</v>
      </c>
      <c r="C29" s="334">
        <v>1420</v>
      </c>
      <c r="D29" s="333" t="s">
        <v>683</v>
      </c>
      <c r="E29" s="334">
        <v>40870057</v>
      </c>
      <c r="F29" s="333" t="s">
        <v>890</v>
      </c>
      <c r="G29" s="333" t="s">
        <v>891</v>
      </c>
      <c r="H29" s="333" t="s">
        <v>892</v>
      </c>
      <c r="I29" s="333" t="s">
        <v>893</v>
      </c>
      <c r="J29" s="334">
        <v>1</v>
      </c>
    </row>
    <row r="30" spans="1:10" s="294" customFormat="1" ht="30">
      <c r="A30" s="333" t="s">
        <v>894</v>
      </c>
      <c r="B30" s="333" t="s">
        <v>895</v>
      </c>
      <c r="C30" s="334">
        <v>1217</v>
      </c>
      <c r="D30" s="333" t="s">
        <v>896</v>
      </c>
      <c r="E30" s="334">
        <v>85158640</v>
      </c>
      <c r="F30" s="333" t="s">
        <v>3144</v>
      </c>
      <c r="G30" s="333" t="s">
        <v>897</v>
      </c>
      <c r="H30" s="333" t="s">
        <v>898</v>
      </c>
      <c r="I30" s="333" t="s">
        <v>899</v>
      </c>
      <c r="J30" s="334">
        <v>139</v>
      </c>
    </row>
    <row r="31" spans="1:10" s="294" customFormat="1" ht="45">
      <c r="A31" s="333" t="s">
        <v>900</v>
      </c>
      <c r="B31" s="333" t="s">
        <v>901</v>
      </c>
      <c r="C31" s="334">
        <v>1410</v>
      </c>
      <c r="D31" s="333" t="s">
        <v>684</v>
      </c>
      <c r="E31" s="334">
        <v>82253536</v>
      </c>
      <c r="F31" s="333" t="s">
        <v>902</v>
      </c>
      <c r="G31" s="333" t="s">
        <v>903</v>
      </c>
      <c r="H31" s="333" t="s">
        <v>904</v>
      </c>
      <c r="I31" s="333" t="s">
        <v>905</v>
      </c>
      <c r="J31" s="334">
        <v>6</v>
      </c>
    </row>
    <row r="32" spans="1:10" s="294" customFormat="1" ht="60">
      <c r="A32" s="333" t="s">
        <v>906</v>
      </c>
      <c r="B32" s="333" t="s">
        <v>907</v>
      </c>
      <c r="C32" s="334">
        <v>1360</v>
      </c>
      <c r="D32" s="333" t="s">
        <v>908</v>
      </c>
      <c r="E32" s="334">
        <v>75879611</v>
      </c>
      <c r="F32" s="333" t="s">
        <v>909</v>
      </c>
      <c r="G32" s="333" t="s">
        <v>910</v>
      </c>
      <c r="H32" s="333" t="s">
        <v>911</v>
      </c>
      <c r="I32" s="333" t="s">
        <v>912</v>
      </c>
      <c r="J32" s="334">
        <v>3</v>
      </c>
    </row>
    <row r="33" spans="1:10" s="294" customFormat="1" ht="30">
      <c r="A33" s="333" t="s">
        <v>913</v>
      </c>
      <c r="B33" s="333" t="s">
        <v>914</v>
      </c>
      <c r="C33" s="334">
        <v>1270</v>
      </c>
      <c r="D33" s="333" t="s">
        <v>660</v>
      </c>
      <c r="E33" s="334">
        <v>84245956</v>
      </c>
      <c r="F33" s="333" t="s">
        <v>220</v>
      </c>
      <c r="G33" s="333" t="s">
        <v>915</v>
      </c>
      <c r="H33" s="333" t="s">
        <v>916</v>
      </c>
      <c r="I33" s="333" t="s">
        <v>220</v>
      </c>
      <c r="J33" s="334">
        <v>10</v>
      </c>
    </row>
    <row r="34" spans="1:10" s="294" customFormat="1" ht="30">
      <c r="A34" s="333" t="s">
        <v>917</v>
      </c>
      <c r="B34" s="333" t="s">
        <v>918</v>
      </c>
      <c r="C34" s="334">
        <v>6230</v>
      </c>
      <c r="D34" s="333" t="s">
        <v>632</v>
      </c>
      <c r="E34" s="334">
        <v>17322057</v>
      </c>
      <c r="F34" s="333" t="s">
        <v>220</v>
      </c>
      <c r="G34" s="333" t="s">
        <v>220</v>
      </c>
      <c r="H34" s="333" t="s">
        <v>220</v>
      </c>
      <c r="I34" s="333" t="s">
        <v>220</v>
      </c>
      <c r="J34" s="334">
        <v>48</v>
      </c>
    </row>
    <row r="35" spans="1:10" s="294" customFormat="1" ht="45">
      <c r="A35" s="333" t="s">
        <v>919</v>
      </c>
      <c r="B35" s="333" t="s">
        <v>920</v>
      </c>
      <c r="C35" s="334">
        <v>6330</v>
      </c>
      <c r="D35" s="333" t="s">
        <v>642</v>
      </c>
      <c r="E35" s="334">
        <v>73819174</v>
      </c>
      <c r="F35" s="333" t="s">
        <v>921</v>
      </c>
      <c r="G35" s="333" t="s">
        <v>922</v>
      </c>
      <c r="H35" s="333" t="s">
        <v>923</v>
      </c>
      <c r="I35" s="333" t="s">
        <v>924</v>
      </c>
      <c r="J35" s="334">
        <v>52</v>
      </c>
    </row>
    <row r="36" spans="1:11" ht="30">
      <c r="A36" s="333" t="s">
        <v>925</v>
      </c>
      <c r="B36" s="333" t="s">
        <v>926</v>
      </c>
      <c r="C36" s="334">
        <v>9240</v>
      </c>
      <c r="D36" s="333" t="s">
        <v>686</v>
      </c>
      <c r="E36" s="334">
        <v>34813144</v>
      </c>
      <c r="F36" s="333" t="s">
        <v>927</v>
      </c>
      <c r="G36" s="333" t="s">
        <v>928</v>
      </c>
      <c r="H36" s="333" t="s">
        <v>929</v>
      </c>
      <c r="I36" s="333" t="s">
        <v>930</v>
      </c>
      <c r="J36" s="334">
        <v>186</v>
      </c>
      <c r="K36" s="295"/>
    </row>
    <row r="37" spans="1:11" ht="90">
      <c r="A37" s="333" t="s">
        <v>931</v>
      </c>
      <c r="B37" s="333" t="s">
        <v>932</v>
      </c>
      <c r="C37" s="334">
        <v>1000</v>
      </c>
      <c r="D37" s="333" t="s">
        <v>933</v>
      </c>
      <c r="E37" s="334">
        <v>64520463</v>
      </c>
      <c r="F37" s="333" t="s">
        <v>934</v>
      </c>
      <c r="G37" s="333" t="s">
        <v>935</v>
      </c>
      <c r="H37" s="333" t="s">
        <v>936</v>
      </c>
      <c r="I37" s="333" t="s">
        <v>937</v>
      </c>
      <c r="J37" s="334">
        <v>13</v>
      </c>
      <c r="K37" s="295"/>
    </row>
    <row r="38" spans="1:11" ht="45">
      <c r="A38" s="333" t="s">
        <v>938</v>
      </c>
      <c r="B38" s="333" t="s">
        <v>939</v>
      </c>
      <c r="C38" s="334">
        <v>4270</v>
      </c>
      <c r="D38" s="333" t="s">
        <v>624</v>
      </c>
      <c r="E38" s="334">
        <v>67496717</v>
      </c>
      <c r="F38" s="333" t="s">
        <v>940</v>
      </c>
      <c r="G38" s="333" t="s">
        <v>941</v>
      </c>
      <c r="H38" s="333" t="s">
        <v>942</v>
      </c>
      <c r="I38" s="333" t="s">
        <v>943</v>
      </c>
      <c r="J38" s="334">
        <v>36</v>
      </c>
      <c r="K38" s="295"/>
    </row>
    <row r="39" spans="1:11" ht="75">
      <c r="A39" s="333" t="s">
        <v>944</v>
      </c>
      <c r="B39" s="333" t="s">
        <v>3109</v>
      </c>
      <c r="C39" s="334">
        <v>3230</v>
      </c>
      <c r="D39" s="333" t="s">
        <v>715</v>
      </c>
      <c r="E39" s="334">
        <v>54691877</v>
      </c>
      <c r="F39" s="333" t="s">
        <v>945</v>
      </c>
      <c r="G39" s="333" t="s">
        <v>946</v>
      </c>
      <c r="H39" s="333" t="s">
        <v>947</v>
      </c>
      <c r="I39" s="333" t="s">
        <v>948</v>
      </c>
      <c r="J39" s="334">
        <v>27</v>
      </c>
      <c r="K39" s="295"/>
    </row>
    <row r="40" spans="1:11" ht="45">
      <c r="A40" s="333" t="s">
        <v>949</v>
      </c>
      <c r="B40" s="333" t="s">
        <v>950</v>
      </c>
      <c r="C40" s="334">
        <v>3210</v>
      </c>
      <c r="D40" s="333" t="s">
        <v>729</v>
      </c>
      <c r="E40" s="334">
        <v>85452360</v>
      </c>
      <c r="F40" s="333" t="s">
        <v>951</v>
      </c>
      <c r="G40" s="333" t="s">
        <v>952</v>
      </c>
      <c r="H40" s="333" t="s">
        <v>953</v>
      </c>
      <c r="I40" s="333" t="s">
        <v>954</v>
      </c>
      <c r="J40" s="334">
        <v>21</v>
      </c>
      <c r="K40" s="295"/>
    </row>
    <row r="41" spans="1:11" ht="30">
      <c r="A41" s="333" t="s">
        <v>955</v>
      </c>
      <c r="B41" s="333" t="s">
        <v>956</v>
      </c>
      <c r="C41" s="334">
        <v>9231</v>
      </c>
      <c r="D41" s="333" t="s">
        <v>957</v>
      </c>
      <c r="E41" s="334">
        <v>32876858</v>
      </c>
      <c r="F41" s="333" t="s">
        <v>958</v>
      </c>
      <c r="G41" s="333" t="s">
        <v>959</v>
      </c>
      <c r="H41" s="333" t="s">
        <v>960</v>
      </c>
      <c r="I41" s="333" t="s">
        <v>220</v>
      </c>
      <c r="J41" s="334">
        <v>193</v>
      </c>
      <c r="K41" s="295"/>
    </row>
    <row r="42" spans="1:11" ht="45">
      <c r="A42" s="333" t="s">
        <v>961</v>
      </c>
      <c r="B42" s="333" t="s">
        <v>3110</v>
      </c>
      <c r="C42" s="334">
        <v>5280</v>
      </c>
      <c r="D42" s="333" t="s">
        <v>723</v>
      </c>
      <c r="E42" s="334">
        <v>13286218</v>
      </c>
      <c r="F42" s="333" t="s">
        <v>962</v>
      </c>
      <c r="G42" s="333" t="s">
        <v>963</v>
      </c>
      <c r="H42" s="333" t="s">
        <v>964</v>
      </c>
      <c r="I42" s="333" t="s">
        <v>965</v>
      </c>
      <c r="J42" s="334">
        <v>45</v>
      </c>
      <c r="K42" s="295"/>
    </row>
    <row r="43" spans="1:11" ht="45">
      <c r="A43" s="333" t="s">
        <v>966</v>
      </c>
      <c r="B43" s="333" t="s">
        <v>3111</v>
      </c>
      <c r="C43" s="334">
        <v>3342</v>
      </c>
      <c r="D43" s="333" t="s">
        <v>967</v>
      </c>
      <c r="E43" s="334">
        <v>43444954</v>
      </c>
      <c r="F43" s="333" t="s">
        <v>968</v>
      </c>
      <c r="G43" s="333" t="s">
        <v>969</v>
      </c>
      <c r="H43" s="333" t="s">
        <v>970</v>
      </c>
      <c r="I43" s="333" t="s">
        <v>971</v>
      </c>
      <c r="J43" s="334">
        <v>29</v>
      </c>
      <c r="K43" s="295"/>
    </row>
    <row r="44" spans="1:11" ht="45">
      <c r="A44" s="333" t="s">
        <v>972</v>
      </c>
      <c r="B44" s="333" t="s">
        <v>3112</v>
      </c>
      <c r="C44" s="334">
        <v>4000</v>
      </c>
      <c r="D44" s="333" t="s">
        <v>973</v>
      </c>
      <c r="E44" s="334">
        <v>72495421</v>
      </c>
      <c r="F44" s="333" t="s">
        <v>974</v>
      </c>
      <c r="G44" s="333" t="s">
        <v>975</v>
      </c>
      <c r="H44" s="333" t="s">
        <v>976</v>
      </c>
      <c r="I44" s="333" t="s">
        <v>977</v>
      </c>
      <c r="J44" s="334">
        <v>40</v>
      </c>
      <c r="K44" s="295"/>
    </row>
    <row r="45" spans="1:11" ht="45">
      <c r="A45" s="333" t="s">
        <v>978</v>
      </c>
      <c r="B45" s="333" t="s">
        <v>3113</v>
      </c>
      <c r="C45" s="334">
        <v>8330</v>
      </c>
      <c r="D45" s="333" t="s">
        <v>627</v>
      </c>
      <c r="E45" s="334">
        <v>38241528</v>
      </c>
      <c r="F45" s="333" t="s">
        <v>979</v>
      </c>
      <c r="G45" s="333" t="s">
        <v>980</v>
      </c>
      <c r="H45" s="333" t="s">
        <v>981</v>
      </c>
      <c r="I45" s="333" t="s">
        <v>982</v>
      </c>
      <c r="J45" s="334">
        <v>58</v>
      </c>
      <c r="K45" s="295"/>
    </row>
    <row r="46" spans="1:11" ht="15">
      <c r="A46" s="333" t="s">
        <v>983</v>
      </c>
      <c r="B46" s="333" t="s">
        <v>984</v>
      </c>
      <c r="C46" s="334">
        <v>2392</v>
      </c>
      <c r="D46" s="333" t="s">
        <v>682</v>
      </c>
      <c r="E46" s="334">
        <v>73310948</v>
      </c>
      <c r="F46" s="333" t="s">
        <v>220</v>
      </c>
      <c r="G46" s="333" t="s">
        <v>220</v>
      </c>
      <c r="H46" s="333" t="s">
        <v>220</v>
      </c>
      <c r="I46" s="333" t="s">
        <v>220</v>
      </c>
      <c r="J46" s="334">
        <v>109</v>
      </c>
      <c r="K46" s="295"/>
    </row>
    <row r="47" spans="1:11" ht="45">
      <c r="A47" s="333" t="s">
        <v>985</v>
      </c>
      <c r="B47" s="333" t="s">
        <v>3114</v>
      </c>
      <c r="C47" s="334">
        <v>8000</v>
      </c>
      <c r="D47" s="333" t="s">
        <v>986</v>
      </c>
      <c r="E47" s="334">
        <v>13503766</v>
      </c>
      <c r="F47" s="333" t="s">
        <v>987</v>
      </c>
      <c r="G47" s="333" t="s">
        <v>988</v>
      </c>
      <c r="H47" s="333" t="s">
        <v>989</v>
      </c>
      <c r="I47" s="333" t="s">
        <v>990</v>
      </c>
      <c r="J47" s="334">
        <v>60</v>
      </c>
      <c r="K47" s="295"/>
    </row>
    <row r="48" spans="1:11" ht="45">
      <c r="A48" s="333" t="s">
        <v>991</v>
      </c>
      <c r="B48" s="333" t="s">
        <v>3115</v>
      </c>
      <c r="C48" s="334">
        <v>9250</v>
      </c>
      <c r="D48" s="333" t="s">
        <v>739</v>
      </c>
      <c r="E48" s="334">
        <v>69673195</v>
      </c>
      <c r="F48" s="333" t="s">
        <v>992</v>
      </c>
      <c r="G48" s="333" t="s">
        <v>993</v>
      </c>
      <c r="H48" s="333" t="s">
        <v>994</v>
      </c>
      <c r="I48" s="333" t="s">
        <v>995</v>
      </c>
      <c r="J48" s="334">
        <v>141</v>
      </c>
      <c r="K48" s="295"/>
    </row>
    <row r="49" spans="1:11" ht="45">
      <c r="A49" s="333" t="s">
        <v>996</v>
      </c>
      <c r="B49" s="333" t="s">
        <v>3116</v>
      </c>
      <c r="C49" s="334">
        <v>4240</v>
      </c>
      <c r="D49" s="333" t="s">
        <v>693</v>
      </c>
      <c r="E49" s="334">
        <v>98605275</v>
      </c>
      <c r="F49" s="333" t="s">
        <v>997</v>
      </c>
      <c r="G49" s="333" t="s">
        <v>998</v>
      </c>
      <c r="H49" s="333" t="s">
        <v>999</v>
      </c>
      <c r="I49" s="333" t="s">
        <v>1000</v>
      </c>
      <c r="J49" s="334">
        <v>33</v>
      </c>
      <c r="K49" s="295"/>
    </row>
    <row r="50" spans="1:11" ht="30">
      <c r="A50" s="333" t="s">
        <v>1001</v>
      </c>
      <c r="B50" s="333" t="s">
        <v>3117</v>
      </c>
      <c r="C50" s="334">
        <v>2310</v>
      </c>
      <c r="D50" s="333" t="s">
        <v>678</v>
      </c>
      <c r="E50" s="334">
        <v>32621213</v>
      </c>
      <c r="F50" s="333" t="s">
        <v>1002</v>
      </c>
      <c r="G50" s="333" t="s">
        <v>1003</v>
      </c>
      <c r="H50" s="333" t="s">
        <v>1004</v>
      </c>
      <c r="I50" s="333" t="s">
        <v>1005</v>
      </c>
      <c r="J50" s="334">
        <v>22</v>
      </c>
      <c r="K50" s="295"/>
    </row>
    <row r="51" spans="1:11" ht="45">
      <c r="A51" s="333" t="s">
        <v>1006</v>
      </c>
      <c r="B51" s="333" t="s">
        <v>1007</v>
      </c>
      <c r="C51" s="334">
        <v>5220</v>
      </c>
      <c r="D51" s="333" t="s">
        <v>637</v>
      </c>
      <c r="E51" s="334">
        <v>97143499</v>
      </c>
      <c r="F51" s="333" t="s">
        <v>1008</v>
      </c>
      <c r="G51" s="333" t="s">
        <v>1009</v>
      </c>
      <c r="H51" s="333" t="s">
        <v>1010</v>
      </c>
      <c r="I51" s="333" t="s">
        <v>1011</v>
      </c>
      <c r="J51" s="334">
        <v>41</v>
      </c>
      <c r="K51" s="295"/>
    </row>
    <row r="52" spans="1:11" ht="45">
      <c r="A52" s="333" t="s">
        <v>1012</v>
      </c>
      <c r="B52" s="333" t="s">
        <v>1013</v>
      </c>
      <c r="C52" s="334">
        <v>8210</v>
      </c>
      <c r="D52" s="333" t="s">
        <v>638</v>
      </c>
      <c r="E52" s="334">
        <v>96907436</v>
      </c>
      <c r="F52" s="333" t="s">
        <v>220</v>
      </c>
      <c r="G52" s="333" t="s">
        <v>1014</v>
      </c>
      <c r="H52" s="333" t="s">
        <v>1015</v>
      </c>
      <c r="I52" s="333" t="s">
        <v>1016</v>
      </c>
      <c r="J52" s="334">
        <v>54</v>
      </c>
      <c r="K52" s="295"/>
    </row>
    <row r="53" spans="1:11" ht="30">
      <c r="A53" s="333" t="s">
        <v>1017</v>
      </c>
      <c r="B53" s="333" t="s">
        <v>3118</v>
      </c>
      <c r="C53" s="334">
        <v>4290</v>
      </c>
      <c r="D53" s="333" t="s">
        <v>685</v>
      </c>
      <c r="E53" s="334">
        <v>45105138</v>
      </c>
      <c r="F53" s="333" t="s">
        <v>3119</v>
      </c>
      <c r="G53" s="333" t="s">
        <v>3120</v>
      </c>
      <c r="H53" s="333" t="s">
        <v>1018</v>
      </c>
      <c r="I53" s="333" t="s">
        <v>3121</v>
      </c>
      <c r="J53" s="334">
        <v>39</v>
      </c>
      <c r="K53" s="295"/>
    </row>
    <row r="54" spans="1:11" ht="15">
      <c r="A54" s="333" t="s">
        <v>1019</v>
      </c>
      <c r="B54" s="333" t="s">
        <v>1020</v>
      </c>
      <c r="C54" s="334">
        <v>3205</v>
      </c>
      <c r="D54" s="333" t="s">
        <v>1021</v>
      </c>
      <c r="E54" s="334">
        <v>85712990</v>
      </c>
      <c r="F54" s="333" t="s">
        <v>220</v>
      </c>
      <c r="G54" s="333" t="s">
        <v>220</v>
      </c>
      <c r="H54" s="333" t="s">
        <v>220</v>
      </c>
      <c r="I54" s="333" t="s">
        <v>220</v>
      </c>
      <c r="J54" s="334">
        <v>125</v>
      </c>
      <c r="K54" s="295"/>
    </row>
    <row r="55" spans="1:11" ht="30">
      <c r="A55" s="333" t="s">
        <v>1022</v>
      </c>
      <c r="B55" s="333" t="s">
        <v>1023</v>
      </c>
      <c r="C55" s="334">
        <v>9000</v>
      </c>
      <c r="D55" s="333" t="s">
        <v>640</v>
      </c>
      <c r="E55" s="334">
        <v>61364576</v>
      </c>
      <c r="F55" s="333" t="s">
        <v>1024</v>
      </c>
      <c r="G55" s="333" t="s">
        <v>1025</v>
      </c>
      <c r="H55" s="333" t="s">
        <v>1026</v>
      </c>
      <c r="I55" s="333" t="s">
        <v>1027</v>
      </c>
      <c r="J55" s="334">
        <v>66</v>
      </c>
      <c r="K55" s="295"/>
    </row>
    <row r="56" spans="1:11" ht="45">
      <c r="A56" s="333" t="s">
        <v>1028</v>
      </c>
      <c r="B56" s="333" t="s">
        <v>1029</v>
      </c>
      <c r="C56" s="334">
        <v>4282</v>
      </c>
      <c r="D56" s="333" t="s">
        <v>1030</v>
      </c>
      <c r="E56" s="334">
        <v>43632319</v>
      </c>
      <c r="F56" s="333" t="s">
        <v>220</v>
      </c>
      <c r="G56" s="333" t="s">
        <v>220</v>
      </c>
      <c r="H56" s="333" t="s">
        <v>220</v>
      </c>
      <c r="I56" s="333" t="s">
        <v>220</v>
      </c>
      <c r="J56" s="334">
        <v>37</v>
      </c>
      <c r="K56" s="295"/>
    </row>
    <row r="57" spans="1:11" ht="30">
      <c r="A57" s="333" t="s">
        <v>1031</v>
      </c>
      <c r="B57" s="333" t="s">
        <v>1032</v>
      </c>
      <c r="C57" s="334">
        <v>1241</v>
      </c>
      <c r="D57" s="333" t="s">
        <v>1033</v>
      </c>
      <c r="E57" s="334">
        <v>96465883</v>
      </c>
      <c r="F57" s="333" t="s">
        <v>1034</v>
      </c>
      <c r="G57" s="333" t="s">
        <v>1035</v>
      </c>
      <c r="H57" s="333" t="s">
        <v>1036</v>
      </c>
      <c r="I57" s="333" t="s">
        <v>1037</v>
      </c>
      <c r="J57" s="334">
        <v>7</v>
      </c>
      <c r="K57" s="295"/>
    </row>
    <row r="58" spans="1:11" ht="45">
      <c r="A58" s="333" t="s">
        <v>1038</v>
      </c>
      <c r="B58" s="333" t="s">
        <v>1039</v>
      </c>
      <c r="C58" s="334">
        <v>1370</v>
      </c>
      <c r="D58" s="333" t="s">
        <v>733</v>
      </c>
      <c r="E58" s="334">
        <v>88743926</v>
      </c>
      <c r="F58" s="333" t="s">
        <v>1040</v>
      </c>
      <c r="G58" s="333" t="s">
        <v>1041</v>
      </c>
      <c r="H58" s="333" t="s">
        <v>1042</v>
      </c>
      <c r="I58" s="333" t="s">
        <v>1043</v>
      </c>
      <c r="J58" s="334">
        <v>5</v>
      </c>
      <c r="K58" s="295"/>
    </row>
    <row r="59" spans="1:11" ht="30">
      <c r="A59" s="333" t="s">
        <v>1044</v>
      </c>
      <c r="B59" s="333" t="s">
        <v>1045</v>
      </c>
      <c r="C59" s="334">
        <v>2270</v>
      </c>
      <c r="D59" s="333" t="s">
        <v>648</v>
      </c>
      <c r="E59" s="334">
        <v>66338441</v>
      </c>
      <c r="F59" s="333" t="s">
        <v>1046</v>
      </c>
      <c r="G59" s="333" t="s">
        <v>1047</v>
      </c>
      <c r="H59" s="333" t="s">
        <v>1048</v>
      </c>
      <c r="I59" s="333" t="s">
        <v>1049</v>
      </c>
      <c r="J59" s="334">
        <v>15</v>
      </c>
      <c r="K59" s="295"/>
    </row>
    <row r="60" spans="1:11" ht="60">
      <c r="A60" s="333" t="s">
        <v>1050</v>
      </c>
      <c r="B60" s="333" t="s">
        <v>1051</v>
      </c>
      <c r="C60" s="334">
        <v>2250</v>
      </c>
      <c r="D60" s="333" t="s">
        <v>633</v>
      </c>
      <c r="E60" s="334">
        <v>65735676</v>
      </c>
      <c r="F60" s="333" t="s">
        <v>1052</v>
      </c>
      <c r="G60" s="333" t="s">
        <v>1053</v>
      </c>
      <c r="H60" s="333" t="s">
        <v>1054</v>
      </c>
      <c r="I60" s="333" t="s">
        <v>1055</v>
      </c>
      <c r="J60" s="334">
        <v>19</v>
      </c>
      <c r="K60" s="295"/>
    </row>
    <row r="61" spans="1:11" ht="45">
      <c r="A61" s="333" t="s">
        <v>1056</v>
      </c>
      <c r="B61" s="333" t="s">
        <v>1057</v>
      </c>
      <c r="C61" s="334">
        <v>3320</v>
      </c>
      <c r="D61" s="333" t="s">
        <v>1058</v>
      </c>
      <c r="E61" s="334">
        <v>55713998</v>
      </c>
      <c r="F61" s="333" t="s">
        <v>1059</v>
      </c>
      <c r="G61" s="333" t="s">
        <v>1060</v>
      </c>
      <c r="H61" s="333" t="s">
        <v>1061</v>
      </c>
      <c r="I61" s="333" t="s">
        <v>1062</v>
      </c>
      <c r="J61" s="334">
        <v>28</v>
      </c>
      <c r="K61" s="295"/>
    </row>
    <row r="62" spans="1:11" ht="30">
      <c r="A62" s="333" t="s">
        <v>1063</v>
      </c>
      <c r="B62" s="333" t="s">
        <v>1064</v>
      </c>
      <c r="C62" s="334">
        <v>5270</v>
      </c>
      <c r="D62" s="333" t="s">
        <v>619</v>
      </c>
      <c r="E62" s="334">
        <v>68647336</v>
      </c>
      <c r="F62" s="333" t="s">
        <v>1065</v>
      </c>
      <c r="G62" s="333" t="s">
        <v>1066</v>
      </c>
      <c r="H62" s="333" t="s">
        <v>1067</v>
      </c>
      <c r="I62" s="333" t="s">
        <v>1068</v>
      </c>
      <c r="J62" s="334">
        <v>42</v>
      </c>
      <c r="K62" s="295"/>
    </row>
    <row r="63" spans="1:11" ht="30">
      <c r="A63" s="333" t="s">
        <v>3122</v>
      </c>
      <c r="B63" s="333" t="s">
        <v>1069</v>
      </c>
      <c r="C63" s="334">
        <v>8270</v>
      </c>
      <c r="D63" s="333" t="s">
        <v>1070</v>
      </c>
      <c r="E63" s="334">
        <v>82719241</v>
      </c>
      <c r="F63" s="333" t="s">
        <v>1071</v>
      </c>
      <c r="G63" s="333" t="s">
        <v>1072</v>
      </c>
      <c r="H63" s="333" t="s">
        <v>1073</v>
      </c>
      <c r="I63" s="333" t="s">
        <v>1074</v>
      </c>
      <c r="J63" s="334">
        <v>59</v>
      </c>
      <c r="K63" s="295"/>
    </row>
    <row r="64" spans="1:11" ht="15">
      <c r="A64" s="333" t="s">
        <v>1075</v>
      </c>
      <c r="B64" s="333" t="s">
        <v>1076</v>
      </c>
      <c r="C64" s="334">
        <v>6210</v>
      </c>
      <c r="D64" s="333" t="s">
        <v>635</v>
      </c>
      <c r="E64" s="334">
        <v>89997271</v>
      </c>
      <c r="F64" s="333" t="s">
        <v>220</v>
      </c>
      <c r="G64" s="333" t="s">
        <v>220</v>
      </c>
      <c r="H64" s="333" t="s">
        <v>220</v>
      </c>
      <c r="I64" s="333" t="s">
        <v>220</v>
      </c>
      <c r="J64" s="334">
        <v>164</v>
      </c>
      <c r="K64" s="295"/>
    </row>
    <row r="65" spans="1:11" ht="30">
      <c r="A65" s="333" t="s">
        <v>1077</v>
      </c>
      <c r="B65" s="333" t="s">
        <v>1078</v>
      </c>
      <c r="C65" s="334">
        <v>1430</v>
      </c>
      <c r="D65" s="333" t="s">
        <v>666</v>
      </c>
      <c r="E65" s="334">
        <v>16477448</v>
      </c>
      <c r="F65" s="333" t="s">
        <v>1079</v>
      </c>
      <c r="G65" s="333" t="s">
        <v>1080</v>
      </c>
      <c r="H65" s="333" t="s">
        <v>1081</v>
      </c>
      <c r="I65" s="333" t="s">
        <v>1082</v>
      </c>
      <c r="J65" s="334">
        <v>4</v>
      </c>
      <c r="K65" s="295"/>
    </row>
    <row r="66" spans="1:11" ht="60">
      <c r="A66" s="333" t="s">
        <v>1083</v>
      </c>
      <c r="B66" s="333" t="s">
        <v>1084</v>
      </c>
      <c r="C66" s="334">
        <v>4220</v>
      </c>
      <c r="D66" s="333" t="s">
        <v>743</v>
      </c>
      <c r="E66" s="334">
        <v>93098448</v>
      </c>
      <c r="F66" s="333" t="s">
        <v>1085</v>
      </c>
      <c r="G66" s="333" t="s">
        <v>1086</v>
      </c>
      <c r="H66" s="333" t="s">
        <v>1087</v>
      </c>
      <c r="I66" s="333" t="s">
        <v>3123</v>
      </c>
      <c r="J66" s="334">
        <v>34</v>
      </c>
      <c r="K66" s="295"/>
    </row>
    <row r="67" spans="1:11" ht="30">
      <c r="A67" s="333" t="s">
        <v>1088</v>
      </c>
      <c r="B67" s="333" t="s">
        <v>1089</v>
      </c>
      <c r="C67" s="334">
        <v>2000</v>
      </c>
      <c r="D67" s="333" t="s">
        <v>675</v>
      </c>
      <c r="E67" s="334">
        <v>71083715</v>
      </c>
      <c r="F67" s="333" t="s">
        <v>1090</v>
      </c>
      <c r="G67" s="333" t="s">
        <v>1091</v>
      </c>
      <c r="H67" s="333" t="s">
        <v>1092</v>
      </c>
      <c r="I67" s="333" t="s">
        <v>1093</v>
      </c>
      <c r="J67" s="334">
        <v>20</v>
      </c>
      <c r="K67" s="295"/>
    </row>
    <row r="68" spans="1:11" ht="30">
      <c r="A68" s="333" t="s">
        <v>1094</v>
      </c>
      <c r="B68" s="333" t="s">
        <v>1095</v>
      </c>
      <c r="C68" s="334">
        <v>1385</v>
      </c>
      <c r="D68" s="333" t="s">
        <v>1096</v>
      </c>
      <c r="E68" s="334">
        <v>47254629</v>
      </c>
      <c r="F68" s="333" t="s">
        <v>1097</v>
      </c>
      <c r="G68" s="333" t="s">
        <v>1098</v>
      </c>
      <c r="H68" s="333" t="s">
        <v>1099</v>
      </c>
      <c r="I68" s="333" t="s">
        <v>1100</v>
      </c>
      <c r="J68" s="334">
        <v>107</v>
      </c>
      <c r="K68" s="295"/>
    </row>
    <row r="69" spans="1:11" ht="45">
      <c r="A69" s="333" t="s">
        <v>1101</v>
      </c>
      <c r="B69" s="333" t="s">
        <v>1102</v>
      </c>
      <c r="C69" s="334">
        <v>4264</v>
      </c>
      <c r="D69" s="333" t="s">
        <v>717</v>
      </c>
      <c r="E69" s="334">
        <v>43302904</v>
      </c>
      <c r="F69" s="333" t="s">
        <v>1103</v>
      </c>
      <c r="G69" s="333" t="s">
        <v>1104</v>
      </c>
      <c r="H69" s="333" t="s">
        <v>1105</v>
      </c>
      <c r="I69" s="333" t="s">
        <v>1106</v>
      </c>
      <c r="J69" s="334">
        <v>82</v>
      </c>
      <c r="K69" s="295"/>
    </row>
    <row r="70" spans="1:11" ht="30">
      <c r="A70" s="333" t="s">
        <v>3136</v>
      </c>
      <c r="B70" s="333" t="s">
        <v>3137</v>
      </c>
      <c r="C70" s="334">
        <v>9261</v>
      </c>
      <c r="D70" s="333" t="s">
        <v>2809</v>
      </c>
      <c r="E70" s="334">
        <v>96320923</v>
      </c>
      <c r="F70" s="333" t="s">
        <v>220</v>
      </c>
      <c r="G70" s="333" t="s">
        <v>3138</v>
      </c>
      <c r="H70" s="333" t="s">
        <v>220</v>
      </c>
      <c r="I70" s="333" t="s">
        <v>3139</v>
      </c>
      <c r="J70" s="334">
        <v>210</v>
      </c>
      <c r="K70" s="295"/>
    </row>
    <row r="71" spans="1:11" ht="30">
      <c r="A71" s="333" t="s">
        <v>1107</v>
      </c>
      <c r="B71" s="333" t="s">
        <v>1108</v>
      </c>
      <c r="C71" s="334">
        <v>5282</v>
      </c>
      <c r="D71" s="333" t="s">
        <v>623</v>
      </c>
      <c r="E71" s="334">
        <v>54677696</v>
      </c>
      <c r="F71" s="333" t="s">
        <v>1109</v>
      </c>
      <c r="G71" s="333" t="s">
        <v>1110</v>
      </c>
      <c r="H71" s="333" t="s">
        <v>1111</v>
      </c>
      <c r="I71" s="333" t="s">
        <v>1112</v>
      </c>
      <c r="J71" s="334">
        <v>46</v>
      </c>
      <c r="K71" s="295"/>
    </row>
    <row r="72" spans="1:11" ht="30">
      <c r="A72" s="333" t="s">
        <v>1113</v>
      </c>
      <c r="B72" s="333" t="s">
        <v>1114</v>
      </c>
      <c r="C72" s="334">
        <v>2236</v>
      </c>
      <c r="D72" s="333" t="s">
        <v>1115</v>
      </c>
      <c r="E72" s="334">
        <v>78110475</v>
      </c>
      <c r="F72" s="333" t="s">
        <v>220</v>
      </c>
      <c r="G72" s="333" t="s">
        <v>220</v>
      </c>
      <c r="H72" s="333" t="s">
        <v>220</v>
      </c>
      <c r="I72" s="333" t="s">
        <v>220</v>
      </c>
      <c r="J72" s="334">
        <v>203</v>
      </c>
      <c r="K72" s="295"/>
    </row>
    <row r="73" spans="1:11" ht="60">
      <c r="A73" s="333" t="s">
        <v>1116</v>
      </c>
      <c r="B73" s="333" t="s">
        <v>1117</v>
      </c>
      <c r="C73" s="334">
        <v>9232</v>
      </c>
      <c r="D73" s="333" t="s">
        <v>618</v>
      </c>
      <c r="E73" s="334">
        <v>23656484</v>
      </c>
      <c r="F73" s="333" t="s">
        <v>1118</v>
      </c>
      <c r="G73" s="333" t="s">
        <v>1119</v>
      </c>
      <c r="H73" s="333" t="s">
        <v>1120</v>
      </c>
      <c r="I73" s="333" t="s">
        <v>1121</v>
      </c>
      <c r="J73" s="334">
        <v>63</v>
      </c>
      <c r="K73" s="295"/>
    </row>
    <row r="74" spans="1:11" ht="75">
      <c r="A74" s="333" t="s">
        <v>1122</v>
      </c>
      <c r="B74" s="333" t="s">
        <v>1123</v>
      </c>
      <c r="C74" s="334">
        <v>2393</v>
      </c>
      <c r="D74" s="333" t="s">
        <v>644</v>
      </c>
      <c r="E74" s="334">
        <v>44743548</v>
      </c>
      <c r="F74" s="333" t="s">
        <v>1124</v>
      </c>
      <c r="G74" s="333" t="s">
        <v>1125</v>
      </c>
      <c r="H74" s="333" t="s">
        <v>1126</v>
      </c>
      <c r="I74" s="333" t="s">
        <v>1127</v>
      </c>
      <c r="J74" s="334">
        <v>17</v>
      </c>
      <c r="K74" s="295"/>
    </row>
    <row r="75" spans="1:11" ht="15">
      <c r="A75" s="333" t="s">
        <v>3124</v>
      </c>
      <c r="B75" s="333" t="s">
        <v>3125</v>
      </c>
      <c r="C75" s="334">
        <v>2253</v>
      </c>
      <c r="D75" s="333" t="s">
        <v>3126</v>
      </c>
      <c r="E75" s="334">
        <v>76286193</v>
      </c>
      <c r="F75" s="333" t="s">
        <v>220</v>
      </c>
      <c r="G75" s="333" t="s">
        <v>220</v>
      </c>
      <c r="H75" s="333" t="s">
        <v>220</v>
      </c>
      <c r="I75" s="333" t="s">
        <v>220</v>
      </c>
      <c r="J75" s="334">
        <v>207</v>
      </c>
      <c r="K75" s="295"/>
    </row>
    <row r="76" spans="1:11" ht="30">
      <c r="A76" s="333" t="s">
        <v>1128</v>
      </c>
      <c r="B76" s="333" t="s">
        <v>1129</v>
      </c>
      <c r="C76" s="334">
        <v>3224</v>
      </c>
      <c r="D76" s="333" t="s">
        <v>1130</v>
      </c>
      <c r="E76" s="334">
        <v>22084665</v>
      </c>
      <c r="F76" s="333" t="s">
        <v>220</v>
      </c>
      <c r="G76" s="333" t="s">
        <v>220</v>
      </c>
      <c r="H76" s="333" t="s">
        <v>220</v>
      </c>
      <c r="I76" s="333" t="s">
        <v>220</v>
      </c>
      <c r="J76" s="334">
        <v>116</v>
      </c>
      <c r="K76" s="295"/>
    </row>
    <row r="77" spans="1:11" ht="30">
      <c r="A77" s="333" t="s">
        <v>1131</v>
      </c>
      <c r="B77" s="333" t="s">
        <v>1132</v>
      </c>
      <c r="C77" s="334">
        <v>9223</v>
      </c>
      <c r="D77" s="333" t="s">
        <v>704</v>
      </c>
      <c r="E77" s="334">
        <v>72637706</v>
      </c>
      <c r="F77" s="333" t="s">
        <v>220</v>
      </c>
      <c r="G77" s="333" t="s">
        <v>220</v>
      </c>
      <c r="H77" s="333" t="s">
        <v>220</v>
      </c>
      <c r="I77" s="333" t="s">
        <v>220</v>
      </c>
      <c r="J77" s="334">
        <v>80</v>
      </c>
      <c r="K77" s="295"/>
    </row>
    <row r="78" spans="1:11" ht="30">
      <c r="A78" s="333" t="s">
        <v>1133</v>
      </c>
      <c r="B78" s="333" t="s">
        <v>1134</v>
      </c>
      <c r="C78" s="334">
        <v>2241</v>
      </c>
      <c r="D78" s="333" t="s">
        <v>1135</v>
      </c>
      <c r="E78" s="334">
        <v>41316819</v>
      </c>
      <c r="F78" s="333" t="s">
        <v>220</v>
      </c>
      <c r="G78" s="333" t="s">
        <v>220</v>
      </c>
      <c r="H78" s="333" t="s">
        <v>220</v>
      </c>
      <c r="I78" s="333" t="s">
        <v>220</v>
      </c>
      <c r="J78" s="334">
        <v>200</v>
      </c>
      <c r="K78" s="295"/>
    </row>
    <row r="79" spans="1:11" ht="45">
      <c r="A79" s="333" t="s">
        <v>1136</v>
      </c>
      <c r="B79" s="333" t="s">
        <v>1137</v>
      </c>
      <c r="C79" s="334">
        <v>4224</v>
      </c>
      <c r="D79" s="333" t="s">
        <v>728</v>
      </c>
      <c r="E79" s="334">
        <v>63943026</v>
      </c>
      <c r="F79" s="333" t="s">
        <v>1138</v>
      </c>
      <c r="G79" s="333" t="s">
        <v>1139</v>
      </c>
      <c r="H79" s="333" t="s">
        <v>1140</v>
      </c>
      <c r="I79" s="333" t="s">
        <v>1141</v>
      </c>
      <c r="J79" s="334">
        <v>38</v>
      </c>
      <c r="K79" s="295"/>
    </row>
    <row r="80" spans="1:11" ht="15">
      <c r="A80" s="333" t="s">
        <v>1142</v>
      </c>
      <c r="B80" s="333" t="s">
        <v>1143</v>
      </c>
      <c r="C80" s="334">
        <v>9264</v>
      </c>
      <c r="D80" s="333" t="s">
        <v>1144</v>
      </c>
      <c r="E80" s="334">
        <v>70454540</v>
      </c>
      <c r="F80" s="333" t="s">
        <v>220</v>
      </c>
      <c r="G80" s="333" t="s">
        <v>220</v>
      </c>
      <c r="H80" s="333" t="s">
        <v>220</v>
      </c>
      <c r="I80" s="333" t="s">
        <v>220</v>
      </c>
      <c r="J80" s="334">
        <v>115</v>
      </c>
      <c r="K80" s="295"/>
    </row>
    <row r="81" spans="1:11" ht="15">
      <c r="A81" s="333" t="s">
        <v>1145</v>
      </c>
      <c r="B81" s="333" t="s">
        <v>1146</v>
      </c>
      <c r="C81" s="334">
        <v>9205</v>
      </c>
      <c r="D81" s="333" t="s">
        <v>1147</v>
      </c>
      <c r="E81" s="334">
        <v>73790141</v>
      </c>
      <c r="F81" s="333" t="s">
        <v>220</v>
      </c>
      <c r="G81" s="333" t="s">
        <v>220</v>
      </c>
      <c r="H81" s="333" t="s">
        <v>220</v>
      </c>
      <c r="I81" s="333" t="s">
        <v>220</v>
      </c>
      <c r="J81" s="334">
        <v>78</v>
      </c>
      <c r="K81" s="295"/>
    </row>
    <row r="82" spans="1:11" ht="15">
      <c r="A82" s="333" t="s">
        <v>1148</v>
      </c>
      <c r="B82" s="333" t="s">
        <v>1149</v>
      </c>
      <c r="C82" s="334">
        <v>1292</v>
      </c>
      <c r="D82" s="333" t="s">
        <v>1150</v>
      </c>
      <c r="E82" s="334">
        <v>47731206</v>
      </c>
      <c r="F82" s="333" t="s">
        <v>220</v>
      </c>
      <c r="G82" s="333" t="s">
        <v>220</v>
      </c>
      <c r="H82" s="333" t="s">
        <v>220</v>
      </c>
      <c r="I82" s="333" t="s">
        <v>220</v>
      </c>
      <c r="J82" s="334">
        <v>179</v>
      </c>
      <c r="K82" s="295"/>
    </row>
    <row r="83" spans="1:11" ht="45">
      <c r="A83" s="333" t="s">
        <v>1151</v>
      </c>
      <c r="B83" s="333" t="s">
        <v>1152</v>
      </c>
      <c r="C83" s="334">
        <v>5213</v>
      </c>
      <c r="D83" s="333" t="s">
        <v>689</v>
      </c>
      <c r="E83" s="334">
        <v>88524671</v>
      </c>
      <c r="F83" s="333" t="s">
        <v>1153</v>
      </c>
      <c r="G83" s="333" t="s">
        <v>1154</v>
      </c>
      <c r="H83" s="333" t="s">
        <v>1155</v>
      </c>
      <c r="I83" s="333" t="s">
        <v>1156</v>
      </c>
      <c r="J83" s="334">
        <v>44</v>
      </c>
      <c r="K83" s="295"/>
    </row>
    <row r="84" spans="1:11" ht="30">
      <c r="A84" s="333" t="s">
        <v>1157</v>
      </c>
      <c r="B84" s="333" t="s">
        <v>1158</v>
      </c>
      <c r="C84" s="334">
        <v>9227</v>
      </c>
      <c r="D84" s="333" t="s">
        <v>1159</v>
      </c>
      <c r="E84" s="334">
        <v>47774720</v>
      </c>
      <c r="F84" s="333" t="s">
        <v>1160</v>
      </c>
      <c r="G84" s="333" t="s">
        <v>1161</v>
      </c>
      <c r="H84" s="333" t="s">
        <v>1162</v>
      </c>
      <c r="I84" s="333" t="s">
        <v>1163</v>
      </c>
      <c r="J84" s="334">
        <v>65</v>
      </c>
      <c r="K84" s="295"/>
    </row>
    <row r="85" spans="1:11" ht="15">
      <c r="A85" s="333" t="s">
        <v>1164</v>
      </c>
      <c r="B85" s="333" t="s">
        <v>1165</v>
      </c>
      <c r="C85" s="334">
        <v>1218</v>
      </c>
      <c r="D85" s="333" t="s">
        <v>1166</v>
      </c>
      <c r="E85" s="334">
        <v>22332570</v>
      </c>
      <c r="F85" s="333" t="s">
        <v>220</v>
      </c>
      <c r="G85" s="333" t="s">
        <v>220</v>
      </c>
      <c r="H85" s="333" t="s">
        <v>220</v>
      </c>
      <c r="I85" s="333" t="s">
        <v>220</v>
      </c>
      <c r="J85" s="334">
        <v>126</v>
      </c>
      <c r="K85" s="295"/>
    </row>
    <row r="86" spans="1:11" ht="15">
      <c r="A86" s="333" t="s">
        <v>1167</v>
      </c>
      <c r="B86" s="333" t="s">
        <v>1168</v>
      </c>
      <c r="C86" s="334">
        <v>9263</v>
      </c>
      <c r="D86" s="333" t="s">
        <v>1169</v>
      </c>
      <c r="E86" s="334">
        <v>64854302</v>
      </c>
      <c r="F86" s="333" t="s">
        <v>220</v>
      </c>
      <c r="G86" s="333" t="s">
        <v>220</v>
      </c>
      <c r="H86" s="333" t="s">
        <v>220</v>
      </c>
      <c r="I86" s="333" t="s">
        <v>220</v>
      </c>
      <c r="J86" s="334">
        <v>117</v>
      </c>
      <c r="K86" s="295"/>
    </row>
    <row r="87" spans="1:11" ht="45">
      <c r="A87" s="333" t="s">
        <v>1170</v>
      </c>
      <c r="B87" s="333" t="s">
        <v>1171</v>
      </c>
      <c r="C87" s="334">
        <v>2230</v>
      </c>
      <c r="D87" s="333" t="s">
        <v>1172</v>
      </c>
      <c r="E87" s="334">
        <v>68458509</v>
      </c>
      <c r="F87" s="333" t="s">
        <v>1173</v>
      </c>
      <c r="G87" s="333" t="s">
        <v>1174</v>
      </c>
      <c r="H87" s="333" t="s">
        <v>1175</v>
      </c>
      <c r="I87" s="333" t="s">
        <v>1176</v>
      </c>
      <c r="J87" s="334">
        <v>85</v>
      </c>
      <c r="K87" s="295"/>
    </row>
    <row r="88" spans="1:11" ht="45">
      <c r="A88" s="333" t="s">
        <v>1177</v>
      </c>
      <c r="B88" s="333" t="s">
        <v>1178</v>
      </c>
      <c r="C88" s="334">
        <v>2344</v>
      </c>
      <c r="D88" s="333" t="s">
        <v>676</v>
      </c>
      <c r="E88" s="334">
        <v>11392657</v>
      </c>
      <c r="F88" s="333" t="s">
        <v>220</v>
      </c>
      <c r="G88" s="333" t="s">
        <v>220</v>
      </c>
      <c r="H88" s="333" t="s">
        <v>220</v>
      </c>
      <c r="I88" s="333" t="s">
        <v>220</v>
      </c>
      <c r="J88" s="334">
        <v>140</v>
      </c>
      <c r="K88" s="295"/>
    </row>
    <row r="89" spans="1:11" ht="30">
      <c r="A89" s="333" t="s">
        <v>1179</v>
      </c>
      <c r="B89" s="333" t="s">
        <v>1180</v>
      </c>
      <c r="C89" s="334">
        <v>9233</v>
      </c>
      <c r="D89" s="333" t="s">
        <v>1181</v>
      </c>
      <c r="E89" s="334">
        <v>20765762</v>
      </c>
      <c r="F89" s="333" t="s">
        <v>1182</v>
      </c>
      <c r="G89" s="333" t="s">
        <v>1183</v>
      </c>
      <c r="H89" s="333" t="s">
        <v>1184</v>
      </c>
      <c r="I89" s="333" t="s">
        <v>1185</v>
      </c>
      <c r="J89" s="334">
        <v>62</v>
      </c>
      <c r="K89" s="295"/>
    </row>
    <row r="90" spans="1:11" ht="30">
      <c r="A90" s="333" t="s">
        <v>1186</v>
      </c>
      <c r="B90" s="333" t="s">
        <v>1187</v>
      </c>
      <c r="C90" s="334">
        <v>1337</v>
      </c>
      <c r="D90" s="333" t="s">
        <v>1188</v>
      </c>
      <c r="E90" s="334">
        <v>27549887</v>
      </c>
      <c r="F90" s="333" t="s">
        <v>1189</v>
      </c>
      <c r="G90" s="333" t="s">
        <v>1190</v>
      </c>
      <c r="H90" s="333" t="s">
        <v>1191</v>
      </c>
      <c r="I90" s="333" t="s">
        <v>1192</v>
      </c>
      <c r="J90" s="334">
        <v>75</v>
      </c>
      <c r="K90" s="295"/>
    </row>
    <row r="91" spans="1:11" ht="30">
      <c r="A91" s="333" t="s">
        <v>1193</v>
      </c>
      <c r="B91" s="333" t="s">
        <v>1194</v>
      </c>
      <c r="C91" s="334">
        <v>2327</v>
      </c>
      <c r="D91" s="333" t="s">
        <v>658</v>
      </c>
      <c r="E91" s="334">
        <v>85992046</v>
      </c>
      <c r="F91" s="333" t="s">
        <v>1195</v>
      </c>
      <c r="G91" s="333" t="s">
        <v>1196</v>
      </c>
      <c r="H91" s="333" t="s">
        <v>1197</v>
      </c>
      <c r="I91" s="333" t="s">
        <v>1198</v>
      </c>
      <c r="J91" s="334">
        <v>176</v>
      </c>
      <c r="K91" s="295"/>
    </row>
    <row r="92" spans="1:11" ht="30">
      <c r="A92" s="333" t="s">
        <v>1199</v>
      </c>
      <c r="B92" s="333" t="s">
        <v>1200</v>
      </c>
      <c r="C92" s="334">
        <v>9262</v>
      </c>
      <c r="D92" s="333" t="s">
        <v>1201</v>
      </c>
      <c r="E92" s="334">
        <v>61143707</v>
      </c>
      <c r="F92" s="333" t="s">
        <v>220</v>
      </c>
      <c r="G92" s="333" t="s">
        <v>220</v>
      </c>
      <c r="H92" s="333" t="s">
        <v>220</v>
      </c>
      <c r="I92" s="333" t="s">
        <v>220</v>
      </c>
      <c r="J92" s="334">
        <v>198</v>
      </c>
      <c r="K92" s="295"/>
    </row>
    <row r="93" spans="1:11" ht="15">
      <c r="A93" s="333" t="s">
        <v>1202</v>
      </c>
      <c r="B93" s="333" t="s">
        <v>1203</v>
      </c>
      <c r="C93" s="334">
        <v>3335</v>
      </c>
      <c r="D93" s="333" t="s">
        <v>1204</v>
      </c>
      <c r="E93" s="334">
        <v>78412447</v>
      </c>
      <c r="F93" s="333" t="s">
        <v>220</v>
      </c>
      <c r="G93" s="333" t="s">
        <v>220</v>
      </c>
      <c r="H93" s="333" t="s">
        <v>220</v>
      </c>
      <c r="I93" s="333" t="s">
        <v>220</v>
      </c>
      <c r="J93" s="334">
        <v>178</v>
      </c>
      <c r="K93" s="295"/>
    </row>
    <row r="94" spans="1:11" ht="60">
      <c r="A94" s="333" t="s">
        <v>1205</v>
      </c>
      <c r="B94" s="333" t="s">
        <v>1206</v>
      </c>
      <c r="C94" s="334">
        <v>2233</v>
      </c>
      <c r="D94" s="333" t="s">
        <v>3127</v>
      </c>
      <c r="E94" s="334">
        <v>59385081</v>
      </c>
      <c r="F94" s="333" t="s">
        <v>220</v>
      </c>
      <c r="G94" s="333" t="s">
        <v>220</v>
      </c>
      <c r="H94" s="333" t="s">
        <v>220</v>
      </c>
      <c r="I94" s="333" t="s">
        <v>220</v>
      </c>
      <c r="J94" s="334">
        <v>204</v>
      </c>
      <c r="K94" s="295"/>
    </row>
    <row r="95" spans="1:11" ht="60">
      <c r="A95" s="333" t="s">
        <v>1207</v>
      </c>
      <c r="B95" s="333" t="s">
        <v>1208</v>
      </c>
      <c r="C95" s="334">
        <v>2235</v>
      </c>
      <c r="D95" s="333" t="s">
        <v>3128</v>
      </c>
      <c r="E95" s="334">
        <v>58878734</v>
      </c>
      <c r="F95" s="333" t="s">
        <v>220</v>
      </c>
      <c r="G95" s="333" t="s">
        <v>220</v>
      </c>
      <c r="H95" s="333" t="s">
        <v>220</v>
      </c>
      <c r="I95" s="333" t="s">
        <v>220</v>
      </c>
      <c r="J95" s="334">
        <v>194</v>
      </c>
      <c r="K95" s="295"/>
    </row>
    <row r="96" spans="1:11" ht="30">
      <c r="A96" s="333" t="s">
        <v>1289</v>
      </c>
      <c r="B96" s="333" t="s">
        <v>1287</v>
      </c>
      <c r="C96" s="334">
        <v>2223</v>
      </c>
      <c r="D96" s="333" t="s">
        <v>1288</v>
      </c>
      <c r="E96" s="334">
        <v>58481435</v>
      </c>
      <c r="F96" s="333" t="s">
        <v>220</v>
      </c>
      <c r="G96" s="333" t="s">
        <v>220</v>
      </c>
      <c r="H96" s="333" t="s">
        <v>220</v>
      </c>
      <c r="I96" s="333" t="s">
        <v>220</v>
      </c>
      <c r="J96" s="334">
        <v>206</v>
      </c>
      <c r="K96" s="295"/>
    </row>
    <row r="97" spans="1:11" ht="15">
      <c r="A97" s="333" t="s">
        <v>1209</v>
      </c>
      <c r="B97" s="333" t="s">
        <v>1210</v>
      </c>
      <c r="C97" s="334">
        <v>9251</v>
      </c>
      <c r="D97" s="333" t="s">
        <v>1211</v>
      </c>
      <c r="E97" s="334">
        <v>43730361</v>
      </c>
      <c r="F97" s="333" t="s">
        <v>220</v>
      </c>
      <c r="G97" s="333" t="s">
        <v>220</v>
      </c>
      <c r="H97" s="333" t="s">
        <v>220</v>
      </c>
      <c r="I97" s="333" t="s">
        <v>220</v>
      </c>
      <c r="J97" s="334">
        <v>73</v>
      </c>
      <c r="K97" s="295"/>
    </row>
    <row r="98" spans="1:11" ht="30">
      <c r="A98" s="333" t="s">
        <v>1212</v>
      </c>
      <c r="B98" s="333" t="s">
        <v>1213</v>
      </c>
      <c r="C98" s="334">
        <v>9225</v>
      </c>
      <c r="D98" s="333" t="s">
        <v>696</v>
      </c>
      <c r="E98" s="334">
        <v>35407727</v>
      </c>
      <c r="F98" s="333" t="s">
        <v>220</v>
      </c>
      <c r="G98" s="333" t="s">
        <v>220</v>
      </c>
      <c r="H98" s="333" t="s">
        <v>220</v>
      </c>
      <c r="I98" s="333" t="s">
        <v>220</v>
      </c>
      <c r="J98" s="334">
        <v>124</v>
      </c>
      <c r="K98" s="295"/>
    </row>
    <row r="99" spans="1:11" ht="30">
      <c r="A99" s="333" t="s">
        <v>1214</v>
      </c>
      <c r="B99" s="333" t="s">
        <v>1215</v>
      </c>
      <c r="C99" s="334">
        <v>1315</v>
      </c>
      <c r="D99" s="333" t="s">
        <v>1216</v>
      </c>
      <c r="E99" s="334">
        <v>54849799</v>
      </c>
      <c r="F99" s="333" t="s">
        <v>220</v>
      </c>
      <c r="G99" s="333" t="s">
        <v>220</v>
      </c>
      <c r="H99" s="333" t="s">
        <v>220</v>
      </c>
      <c r="I99" s="333" t="s">
        <v>220</v>
      </c>
      <c r="J99" s="334">
        <v>191</v>
      </c>
      <c r="K99" s="295"/>
    </row>
    <row r="100" spans="1:11" ht="30">
      <c r="A100" s="333" t="s">
        <v>1217</v>
      </c>
      <c r="B100" s="333" t="s">
        <v>1218</v>
      </c>
      <c r="C100" s="334">
        <v>3214</v>
      </c>
      <c r="D100" s="333" t="s">
        <v>724</v>
      </c>
      <c r="E100" s="334">
        <v>35536519</v>
      </c>
      <c r="F100" s="333" t="s">
        <v>1219</v>
      </c>
      <c r="G100" s="333" t="s">
        <v>1220</v>
      </c>
      <c r="H100" s="333" t="s">
        <v>1221</v>
      </c>
      <c r="I100" s="333" t="s">
        <v>1222</v>
      </c>
      <c r="J100" s="334">
        <v>74</v>
      </c>
      <c r="K100" s="295"/>
    </row>
    <row r="101" spans="1:11" ht="45">
      <c r="A101" s="333" t="s">
        <v>1223</v>
      </c>
      <c r="B101" s="333" t="s">
        <v>1224</v>
      </c>
      <c r="C101" s="334">
        <v>4228</v>
      </c>
      <c r="D101" s="333" t="s">
        <v>732</v>
      </c>
      <c r="E101" s="334">
        <v>59920327</v>
      </c>
      <c r="F101" s="333" t="s">
        <v>1225</v>
      </c>
      <c r="G101" s="333" t="s">
        <v>1226</v>
      </c>
      <c r="H101" s="333" t="s">
        <v>1227</v>
      </c>
      <c r="I101" s="333" t="s">
        <v>1228</v>
      </c>
      <c r="J101" s="334">
        <v>81</v>
      </c>
      <c r="K101" s="295"/>
    </row>
    <row r="102" spans="1:11" ht="60">
      <c r="A102" s="333" t="s">
        <v>1229</v>
      </c>
      <c r="B102" s="333" t="s">
        <v>1230</v>
      </c>
      <c r="C102" s="334">
        <v>4226</v>
      </c>
      <c r="D102" s="333" t="s">
        <v>718</v>
      </c>
      <c r="E102" s="334">
        <v>69533768</v>
      </c>
      <c r="F102" s="333" t="s">
        <v>1231</v>
      </c>
      <c r="G102" s="333" t="s">
        <v>1232</v>
      </c>
      <c r="H102" s="333" t="s">
        <v>1233</v>
      </c>
      <c r="I102" s="333" t="s">
        <v>1234</v>
      </c>
      <c r="J102" s="334">
        <v>35</v>
      </c>
      <c r="K102" s="295"/>
    </row>
    <row r="103" spans="1:11" ht="30">
      <c r="A103" s="333" t="s">
        <v>1235</v>
      </c>
      <c r="B103" s="333" t="s">
        <v>1236</v>
      </c>
      <c r="C103" s="334">
        <v>3250</v>
      </c>
      <c r="D103" s="333" t="s">
        <v>643</v>
      </c>
      <c r="E103" s="334">
        <v>43438806</v>
      </c>
      <c r="F103" s="333" t="s">
        <v>1237</v>
      </c>
      <c r="G103" s="333" t="s">
        <v>1238</v>
      </c>
      <c r="H103" s="333" t="s">
        <v>1239</v>
      </c>
      <c r="I103" s="333" t="s">
        <v>1240</v>
      </c>
      <c r="J103" s="334">
        <v>32</v>
      </c>
      <c r="K103" s="295"/>
    </row>
    <row r="104" spans="1:11" ht="30">
      <c r="A104" s="333" t="s">
        <v>1241</v>
      </c>
      <c r="B104" s="333" t="s">
        <v>1242</v>
      </c>
      <c r="C104" s="334">
        <v>9203</v>
      </c>
      <c r="D104" s="333" t="s">
        <v>1243</v>
      </c>
      <c r="E104" s="334">
        <v>96765089</v>
      </c>
      <c r="F104" s="333" t="s">
        <v>1244</v>
      </c>
      <c r="G104" s="333" t="s">
        <v>1245</v>
      </c>
      <c r="H104" s="333" t="s">
        <v>1246</v>
      </c>
      <c r="I104" s="333" t="s">
        <v>220</v>
      </c>
      <c r="J104" s="334">
        <v>142</v>
      </c>
      <c r="K104" s="295"/>
    </row>
    <row r="105" spans="1:11" ht="30">
      <c r="A105" s="333" t="s">
        <v>1247</v>
      </c>
      <c r="B105" s="333" t="s">
        <v>1248</v>
      </c>
      <c r="C105" s="334">
        <v>9265</v>
      </c>
      <c r="D105" s="333" t="s">
        <v>1249</v>
      </c>
      <c r="E105" s="334">
        <v>71583475</v>
      </c>
      <c r="F105" s="333" t="s">
        <v>1250</v>
      </c>
      <c r="G105" s="333" t="s">
        <v>1251</v>
      </c>
      <c r="H105" s="333" t="s">
        <v>1252</v>
      </c>
      <c r="I105" s="333" t="s">
        <v>1253</v>
      </c>
      <c r="J105" s="334">
        <v>114</v>
      </c>
      <c r="K105" s="295"/>
    </row>
    <row r="106" spans="1:11" ht="30">
      <c r="A106" s="333" t="s">
        <v>1254</v>
      </c>
      <c r="B106" s="333" t="s">
        <v>1255</v>
      </c>
      <c r="C106" s="334">
        <v>9252</v>
      </c>
      <c r="D106" s="333" t="s">
        <v>641</v>
      </c>
      <c r="E106" s="334">
        <v>81710500</v>
      </c>
      <c r="F106" s="333" t="s">
        <v>1256</v>
      </c>
      <c r="G106" s="333" t="s">
        <v>1257</v>
      </c>
      <c r="H106" s="333" t="s">
        <v>1258</v>
      </c>
      <c r="I106" s="333" t="s">
        <v>1259</v>
      </c>
      <c r="J106" s="334">
        <v>76</v>
      </c>
      <c r="K106" s="295"/>
    </row>
    <row r="107" spans="1:11" ht="15">
      <c r="A107" s="333" t="s">
        <v>1260</v>
      </c>
      <c r="B107" s="333" t="s">
        <v>1261</v>
      </c>
      <c r="C107" s="334">
        <v>9224</v>
      </c>
      <c r="D107" s="333" t="s">
        <v>667</v>
      </c>
      <c r="E107" s="334">
        <v>97308285</v>
      </c>
      <c r="F107" s="333" t="s">
        <v>220</v>
      </c>
      <c r="G107" s="333" t="s">
        <v>220</v>
      </c>
      <c r="H107" s="333" t="s">
        <v>220</v>
      </c>
      <c r="I107" s="333" t="s">
        <v>220</v>
      </c>
      <c r="J107" s="334">
        <v>195</v>
      </c>
      <c r="K107" s="295"/>
    </row>
    <row r="108" spans="1:11" ht="30">
      <c r="A108" s="333" t="s">
        <v>1262</v>
      </c>
      <c r="B108" s="333" t="s">
        <v>1263</v>
      </c>
      <c r="C108" s="334">
        <v>5000</v>
      </c>
      <c r="D108" s="333" t="s">
        <v>1264</v>
      </c>
      <c r="E108" s="334">
        <v>91503027</v>
      </c>
      <c r="F108" s="333" t="s">
        <v>1265</v>
      </c>
      <c r="G108" s="333" t="s">
        <v>1266</v>
      </c>
      <c r="H108" s="333" t="s">
        <v>1267</v>
      </c>
      <c r="I108" s="333" t="s">
        <v>1268</v>
      </c>
      <c r="J108" s="334">
        <v>43</v>
      </c>
      <c r="K108" s="295"/>
    </row>
    <row r="109" spans="1:11" ht="60">
      <c r="A109" s="333" t="s">
        <v>1269</v>
      </c>
      <c r="B109" s="333" t="s">
        <v>1270</v>
      </c>
      <c r="C109" s="334">
        <v>3000</v>
      </c>
      <c r="D109" s="333" t="s">
        <v>677</v>
      </c>
      <c r="E109" s="334">
        <v>45804109</v>
      </c>
      <c r="F109" s="333" t="s">
        <v>1271</v>
      </c>
      <c r="G109" s="333" t="s">
        <v>1272</v>
      </c>
      <c r="H109" s="333" t="s">
        <v>1273</v>
      </c>
      <c r="I109" s="333" t="s">
        <v>1274</v>
      </c>
      <c r="J109" s="334">
        <v>31</v>
      </c>
      <c r="K109" s="295"/>
    </row>
    <row r="110" spans="1:11" ht="30">
      <c r="A110" s="333" t="s">
        <v>1275</v>
      </c>
      <c r="B110" s="333" t="s">
        <v>1276</v>
      </c>
      <c r="C110" s="334">
        <v>2325</v>
      </c>
      <c r="D110" s="333" t="s">
        <v>670</v>
      </c>
      <c r="E110" s="334">
        <v>26675714</v>
      </c>
      <c r="F110" s="333" t="s">
        <v>1277</v>
      </c>
      <c r="G110" s="333" t="s">
        <v>1278</v>
      </c>
      <c r="H110" s="333" t="s">
        <v>220</v>
      </c>
      <c r="I110" s="333" t="s">
        <v>1279</v>
      </c>
      <c r="J110" s="334">
        <v>201</v>
      </c>
      <c r="K110" s="295"/>
    </row>
    <row r="111" spans="1:11" ht="30">
      <c r="A111" s="333" t="s">
        <v>1280</v>
      </c>
      <c r="B111" s="333" t="s">
        <v>3140</v>
      </c>
      <c r="C111" s="334">
        <v>4280</v>
      </c>
      <c r="D111" s="333" t="s">
        <v>1281</v>
      </c>
      <c r="E111" s="334">
        <v>57713596</v>
      </c>
      <c r="F111" s="333" t="s">
        <v>1282</v>
      </c>
      <c r="G111" s="333" t="s">
        <v>1283</v>
      </c>
      <c r="H111" s="333" t="s">
        <v>1284</v>
      </c>
      <c r="I111" s="333" t="s">
        <v>1285</v>
      </c>
      <c r="J111" s="334">
        <v>108</v>
      </c>
      <c r="K111" s="295"/>
    </row>
  </sheetData>
  <sheetProtection password="ED2E" sheet="1"/>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List26"/>
  <dimension ref="A1:C50"/>
  <sheetViews>
    <sheetView zoomScalePageLayoutView="0" workbookViewId="0" topLeftCell="A2">
      <selection activeCell="H22" sqref="H22"/>
    </sheetView>
  </sheetViews>
  <sheetFormatPr defaultColWidth="9.00390625" defaultRowHeight="12.75"/>
  <cols>
    <col min="1" max="1" width="32.00390625" style="177" customWidth="1"/>
    <col min="2" max="2" width="49.375" style="177" customWidth="1"/>
    <col min="3" max="16384" width="9.125" style="172" customWidth="1"/>
  </cols>
  <sheetData>
    <row r="1" spans="1:3" ht="15.75" customHeight="1">
      <c r="A1" s="335"/>
      <c r="B1" s="335"/>
      <c r="C1" s="341"/>
    </row>
    <row r="2" spans="1:3" ht="48.75" customHeight="1">
      <c r="A2" s="336" t="s">
        <v>91</v>
      </c>
      <c r="B2" s="336" t="s">
        <v>3201</v>
      </c>
      <c r="C2" s="341"/>
    </row>
    <row r="3" spans="1:3" ht="15.75" customHeight="1">
      <c r="A3" s="336"/>
      <c r="B3" s="336"/>
      <c r="C3" s="341"/>
    </row>
    <row r="4" spans="1:3" ht="15.75" customHeight="1">
      <c r="A4" s="336" t="s">
        <v>92</v>
      </c>
      <c r="B4" s="336" t="s">
        <v>3202</v>
      </c>
      <c r="C4" s="341"/>
    </row>
    <row r="5" spans="1:3" ht="15.75" customHeight="1">
      <c r="A5" s="336"/>
      <c r="B5" s="336"/>
      <c r="C5" s="341"/>
    </row>
    <row r="6" spans="1:3" ht="82.5" customHeight="1">
      <c r="A6" s="336" t="s">
        <v>93</v>
      </c>
      <c r="B6" s="336" t="s">
        <v>3162</v>
      </c>
      <c r="C6" s="341"/>
    </row>
    <row r="7" spans="1:3" ht="15.75" customHeight="1">
      <c r="A7" s="336"/>
      <c r="B7" s="336"/>
      <c r="C7" s="341"/>
    </row>
    <row r="8" spans="1:3" ht="48" customHeight="1">
      <c r="A8" s="336" t="s">
        <v>94</v>
      </c>
      <c r="B8" s="336" t="s">
        <v>3163</v>
      </c>
      <c r="C8" s="341"/>
    </row>
    <row r="9" spans="1:3" ht="15.75" customHeight="1">
      <c r="A9" s="336"/>
      <c r="B9" s="336"/>
      <c r="C9" s="341"/>
    </row>
    <row r="10" spans="1:3" ht="47.25" customHeight="1">
      <c r="A10" s="336" t="s">
        <v>95</v>
      </c>
      <c r="B10" s="336" t="s">
        <v>3164</v>
      </c>
      <c r="C10" s="341"/>
    </row>
    <row r="11" spans="1:3" ht="15.75" customHeight="1">
      <c r="A11" s="336"/>
      <c r="B11" s="336"/>
      <c r="C11" s="341"/>
    </row>
    <row r="12" spans="1:3" ht="33" customHeight="1">
      <c r="A12" s="336" t="s">
        <v>3160</v>
      </c>
      <c r="B12" s="336" t="s">
        <v>3165</v>
      </c>
      <c r="C12" s="341"/>
    </row>
    <row r="13" spans="1:3" ht="15.75" customHeight="1">
      <c r="A13" s="336"/>
      <c r="B13" s="336"/>
      <c r="C13" s="341"/>
    </row>
    <row r="14" spans="1:3" ht="47.25" customHeight="1">
      <c r="A14" s="336" t="s">
        <v>96</v>
      </c>
      <c r="B14" s="340" t="s">
        <v>3166</v>
      </c>
      <c r="C14" s="341"/>
    </row>
    <row r="15" spans="1:3" ht="15.75" customHeight="1">
      <c r="A15" s="336"/>
      <c r="B15" s="336"/>
      <c r="C15" s="341"/>
    </row>
    <row r="16" spans="1:3" ht="82.5" customHeight="1">
      <c r="A16" s="336" t="s">
        <v>97</v>
      </c>
      <c r="B16" s="336" t="s">
        <v>3167</v>
      </c>
      <c r="C16" s="341"/>
    </row>
    <row r="17" spans="1:3" ht="15.75" customHeight="1">
      <c r="A17" s="336"/>
      <c r="B17" s="336"/>
      <c r="C17" s="341"/>
    </row>
    <row r="18" spans="1:3" ht="15.75" customHeight="1">
      <c r="A18" s="336" t="s">
        <v>98</v>
      </c>
      <c r="B18" s="336" t="s">
        <v>3168</v>
      </c>
      <c r="C18" s="341"/>
    </row>
    <row r="19" spans="1:3" ht="15.75" customHeight="1">
      <c r="A19" s="335"/>
      <c r="B19" s="336"/>
      <c r="C19" s="341"/>
    </row>
    <row r="20" spans="1:3" ht="15.75" customHeight="1">
      <c r="A20" s="335"/>
      <c r="B20" s="339"/>
      <c r="C20" s="341"/>
    </row>
    <row r="21" spans="1:3" ht="15.75" customHeight="1">
      <c r="A21" s="337"/>
      <c r="B21" s="337"/>
      <c r="C21" s="341"/>
    </row>
    <row r="22" spans="1:3" ht="15.75" customHeight="1">
      <c r="A22" s="337"/>
      <c r="B22" s="337"/>
      <c r="C22" s="341"/>
    </row>
    <row r="23" spans="1:3" ht="15.75" customHeight="1">
      <c r="A23" s="337"/>
      <c r="B23" s="337"/>
      <c r="C23" s="341"/>
    </row>
    <row r="24" spans="1:3" ht="15.75" customHeight="1">
      <c r="A24" s="337"/>
      <c r="B24" s="337"/>
      <c r="C24" s="341"/>
    </row>
    <row r="25" spans="1:3" ht="15.75" customHeight="1">
      <c r="A25" s="338" t="s">
        <v>3156</v>
      </c>
      <c r="B25" s="338" t="s">
        <v>3169</v>
      </c>
      <c r="C25" s="341"/>
    </row>
    <row r="26" spans="1:3" ht="15.75" customHeight="1">
      <c r="A26" s="338" t="s">
        <v>3161</v>
      </c>
      <c r="B26" s="338" t="s">
        <v>3170</v>
      </c>
      <c r="C26" s="341"/>
    </row>
    <row r="27" spans="1:3" ht="15.75" customHeight="1">
      <c r="A27" s="339"/>
      <c r="B27" s="339"/>
      <c r="C27" s="341"/>
    </row>
    <row r="28" spans="1:3" ht="15.75" customHeight="1">
      <c r="A28" s="339"/>
      <c r="B28" s="339"/>
      <c r="C28" s="341"/>
    </row>
    <row r="29" spans="1:3" ht="15.75" customHeight="1">
      <c r="A29" s="339"/>
      <c r="B29" s="339"/>
      <c r="C29" s="341"/>
    </row>
    <row r="30" spans="1:3" ht="15.75" customHeight="1">
      <c r="A30" s="339"/>
      <c r="B30" s="339"/>
      <c r="C30" s="341"/>
    </row>
    <row r="31" spans="1:3" ht="15.75" customHeight="1">
      <c r="A31" s="339"/>
      <c r="B31" s="339"/>
      <c r="C31" s="341"/>
    </row>
    <row r="32" spans="1:3" ht="15.75" customHeight="1">
      <c r="A32" s="339"/>
      <c r="B32" s="339"/>
      <c r="C32" s="341"/>
    </row>
    <row r="33" spans="1:3" ht="15.75" customHeight="1">
      <c r="A33" s="339"/>
      <c r="B33" s="339"/>
      <c r="C33" s="341"/>
    </row>
    <row r="34" spans="1:3" ht="15.75" customHeight="1">
      <c r="A34" s="339"/>
      <c r="B34" s="339"/>
      <c r="C34" s="341"/>
    </row>
    <row r="35" spans="1:3" ht="15.75" customHeight="1">
      <c r="A35" s="339"/>
      <c r="B35" s="339"/>
      <c r="C35" s="341"/>
    </row>
    <row r="36" spans="1:3" ht="15.75" customHeight="1">
      <c r="A36" s="339"/>
      <c r="B36" s="339"/>
      <c r="C36" s="341"/>
    </row>
    <row r="37" spans="1:3" ht="15.75" customHeight="1">
      <c r="A37" s="339"/>
      <c r="B37" s="339"/>
      <c r="C37" s="341"/>
    </row>
    <row r="38" spans="1:3" ht="15.75" customHeight="1">
      <c r="A38" s="339"/>
      <c r="B38" s="339"/>
      <c r="C38" s="341"/>
    </row>
    <row r="39" spans="1:3" ht="15.75" customHeight="1">
      <c r="A39" s="339"/>
      <c r="B39" s="339"/>
      <c r="C39" s="341"/>
    </row>
    <row r="40" spans="1:3" ht="15.75" customHeight="1">
      <c r="A40" s="339"/>
      <c r="B40" s="339"/>
      <c r="C40" s="341"/>
    </row>
    <row r="41" spans="1:3" ht="15.75" customHeight="1">
      <c r="A41" s="339"/>
      <c r="B41" s="339"/>
      <c r="C41" s="341"/>
    </row>
    <row r="42" spans="1:3" ht="15.75" customHeight="1">
      <c r="A42" s="339"/>
      <c r="B42" s="339"/>
      <c r="C42" s="341"/>
    </row>
    <row r="43" spans="1:3" ht="15.75" customHeight="1">
      <c r="A43" s="339"/>
      <c r="B43" s="339"/>
      <c r="C43" s="341"/>
    </row>
    <row r="44" spans="1:3" ht="15.75" customHeight="1">
      <c r="A44" s="339"/>
      <c r="B44" s="339"/>
      <c r="C44" s="341"/>
    </row>
    <row r="45" spans="1:3" ht="15.75" customHeight="1">
      <c r="A45" s="339"/>
      <c r="B45" s="339"/>
      <c r="C45" s="341"/>
    </row>
    <row r="46" spans="1:3" ht="15.75" customHeight="1">
      <c r="A46" s="339"/>
      <c r="B46" s="339"/>
      <c r="C46" s="341"/>
    </row>
    <row r="47" spans="1:3" ht="15.75" customHeight="1">
      <c r="A47" s="339"/>
      <c r="B47" s="339"/>
      <c r="C47" s="341"/>
    </row>
    <row r="48" spans="1:3" ht="15.75" customHeight="1">
      <c r="A48" s="339"/>
      <c r="B48" s="339"/>
      <c r="C48" s="341"/>
    </row>
    <row r="49" spans="1:3" ht="15.75" customHeight="1">
      <c r="A49" s="339"/>
      <c r="B49" s="339"/>
      <c r="C49" s="341"/>
    </row>
    <row r="50" spans="1:3" ht="15.75" customHeight="1">
      <c r="A50" s="339"/>
      <c r="B50" s="339"/>
      <c r="C50" s="341"/>
    </row>
  </sheetData>
  <sheetProtection/>
  <printOptions/>
  <pageMargins left="0.984251968503937" right="0.7874015748031497" top="0.7874015748031497" bottom="0.7874015748031497" header="0" footer="0"/>
  <pageSetup firstPageNumber="2" useFirstPageNumber="1" horizontalDpi="300" verticalDpi="300" orientation="portrait" paperSize="9" r:id="rId1"/>
  <headerFooter alignWithMargins="0">
    <oddHeader>&amp;LPoročilo o obratovalnem monitoringu odpadnih vod</oddHeader>
    <oddFooter>&amp;L&amp;F&amp;CStran &amp;P</oddFooter>
  </headerFooter>
</worksheet>
</file>

<file path=xl/worksheets/sheet3.xml><?xml version="1.0" encoding="utf-8"?>
<worksheet xmlns="http://schemas.openxmlformats.org/spreadsheetml/2006/main" xmlns:r="http://schemas.openxmlformats.org/officeDocument/2006/relationships">
  <sheetPr codeName="List10">
    <pageSetUpPr fitToPage="1"/>
  </sheetPr>
  <dimension ref="A1:J78"/>
  <sheetViews>
    <sheetView zoomScalePageLayoutView="0" workbookViewId="0" topLeftCell="A28">
      <selection activeCell="A58" sqref="A58:B58"/>
    </sheetView>
  </sheetViews>
  <sheetFormatPr defaultColWidth="9.00390625" defaultRowHeight="12.75"/>
  <cols>
    <col min="1" max="1" width="43.875" style="110" customWidth="1"/>
    <col min="2" max="2" width="60.625" style="110" customWidth="1"/>
    <col min="3" max="16384" width="9.125" style="110" customWidth="1"/>
  </cols>
  <sheetData>
    <row r="1" ht="16.5" customHeight="1">
      <c r="A1" s="156" t="s">
        <v>13</v>
      </c>
    </row>
    <row r="2" ht="84.75" customHeight="1"/>
    <row r="3" spans="1:2" ht="15" customHeight="1">
      <c r="A3" s="111" t="s">
        <v>14</v>
      </c>
      <c r="B3" s="112">
        <v>2017</v>
      </c>
    </row>
    <row r="4" spans="1:2" ht="21" customHeight="1" thickBot="1">
      <c r="A4" s="113" t="s">
        <v>81</v>
      </c>
      <c r="B4" s="114"/>
    </row>
    <row r="5" spans="1:2" ht="15.75" thickBot="1">
      <c r="A5" s="159" t="s">
        <v>138</v>
      </c>
      <c r="B5" s="190" t="s">
        <v>3146</v>
      </c>
    </row>
    <row r="6" spans="1:2" ht="15">
      <c r="A6" s="115" t="s">
        <v>139</v>
      </c>
      <c r="B6" s="116"/>
    </row>
    <row r="7" spans="1:2" ht="15">
      <c r="A7" s="117" t="s">
        <v>0</v>
      </c>
      <c r="B7" s="118" t="s">
        <v>3147</v>
      </c>
    </row>
    <row r="8" spans="1:2" ht="15">
      <c r="A8" s="119" t="s">
        <v>1</v>
      </c>
      <c r="B8" s="120" t="s">
        <v>3148</v>
      </c>
    </row>
    <row r="9" spans="1:2" ht="15">
      <c r="A9" s="119" t="s">
        <v>2</v>
      </c>
      <c r="B9" s="120" t="s">
        <v>3149</v>
      </c>
    </row>
    <row r="10" spans="1:2" ht="15">
      <c r="A10" s="119" t="s">
        <v>3</v>
      </c>
      <c r="B10" s="120">
        <v>3000</v>
      </c>
    </row>
    <row r="11" spans="1:2" ht="15.75" thickBot="1">
      <c r="A11" s="121" t="s">
        <v>4</v>
      </c>
      <c r="B11" s="122" t="s">
        <v>3147</v>
      </c>
    </row>
    <row r="12" spans="1:2" ht="15.75" thickBot="1">
      <c r="A12" s="159" t="s">
        <v>140</v>
      </c>
      <c r="B12" s="154">
        <v>5914540</v>
      </c>
    </row>
    <row r="13" spans="1:2" ht="15.75" thickBot="1">
      <c r="A13" s="159" t="s">
        <v>106</v>
      </c>
      <c r="B13" s="155">
        <v>45804109</v>
      </c>
    </row>
    <row r="14" spans="1:2" ht="15">
      <c r="A14" s="160" t="s">
        <v>141</v>
      </c>
      <c r="B14" s="415">
        <v>36000</v>
      </c>
    </row>
    <row r="15" spans="1:2" ht="15">
      <c r="A15" s="161" t="s">
        <v>5</v>
      </c>
      <c r="B15" s="123" t="s">
        <v>3150</v>
      </c>
    </row>
    <row r="16" spans="1:2" ht="15">
      <c r="A16" s="119" t="s">
        <v>6</v>
      </c>
      <c r="B16" s="123" t="s">
        <v>3151</v>
      </c>
    </row>
    <row r="17" spans="1:2" ht="15">
      <c r="A17" s="119" t="s">
        <v>7</v>
      </c>
      <c r="B17" s="123" t="s">
        <v>3152</v>
      </c>
    </row>
    <row r="18" spans="1:2" ht="15.75" thickBot="1">
      <c r="A18" s="124" t="s">
        <v>108</v>
      </c>
      <c r="B18" s="125" t="s">
        <v>3153</v>
      </c>
    </row>
    <row r="19" spans="1:2" ht="16.5" customHeight="1">
      <c r="A19" s="126"/>
      <c r="B19" s="127"/>
    </row>
    <row r="20" spans="1:2" ht="15.75" thickBot="1">
      <c r="A20" s="128" t="s">
        <v>16</v>
      </c>
      <c r="B20" s="129"/>
    </row>
    <row r="21" spans="1:2" ht="15.75" thickBot="1">
      <c r="A21" s="159" t="s">
        <v>8</v>
      </c>
      <c r="B21" s="191" t="s">
        <v>3154</v>
      </c>
    </row>
    <row r="22" spans="1:2" ht="15">
      <c r="A22" s="115" t="s">
        <v>9</v>
      </c>
      <c r="B22" s="130"/>
    </row>
    <row r="23" spans="1:2" ht="15">
      <c r="A23" s="117" t="s">
        <v>0</v>
      </c>
      <c r="B23" s="131" t="s">
        <v>3147</v>
      </c>
    </row>
    <row r="24" spans="1:2" ht="15">
      <c r="A24" s="119" t="s">
        <v>1</v>
      </c>
      <c r="B24" s="132" t="s">
        <v>3155</v>
      </c>
    </row>
    <row r="25" spans="1:2" ht="15">
      <c r="A25" s="119" t="s">
        <v>2</v>
      </c>
      <c r="B25" s="132">
        <v>18</v>
      </c>
    </row>
    <row r="26" spans="1:2" ht="15">
      <c r="A26" s="119" t="s">
        <v>3</v>
      </c>
      <c r="B26" s="132">
        <v>3000</v>
      </c>
    </row>
    <row r="27" spans="1:2" ht="15.75" thickBot="1">
      <c r="A27" s="121" t="s">
        <v>4</v>
      </c>
      <c r="B27" s="133" t="s">
        <v>677</v>
      </c>
    </row>
    <row r="28" spans="1:2" ht="15.75" thickBot="1">
      <c r="A28" s="262" t="s">
        <v>106</v>
      </c>
      <c r="B28" s="155">
        <v>19651295</v>
      </c>
    </row>
    <row r="29" spans="1:2" ht="15">
      <c r="A29" s="261" t="s">
        <v>80</v>
      </c>
      <c r="B29" s="416">
        <v>86909</v>
      </c>
    </row>
    <row r="30" spans="1:2" ht="15">
      <c r="A30" s="161" t="s">
        <v>5</v>
      </c>
      <c r="B30" s="134" t="s">
        <v>3156</v>
      </c>
    </row>
    <row r="31" spans="1:2" ht="15">
      <c r="A31" s="119" t="s">
        <v>6</v>
      </c>
      <c r="B31" s="134" t="s">
        <v>3157</v>
      </c>
    </row>
    <row r="32" spans="1:2" ht="15">
      <c r="A32" s="119" t="s">
        <v>7</v>
      </c>
      <c r="B32" s="134" t="s">
        <v>3158</v>
      </c>
    </row>
    <row r="33" spans="1:2" ht="15.75" thickBot="1">
      <c r="A33" s="124" t="s">
        <v>108</v>
      </c>
      <c r="B33" s="135" t="s">
        <v>3159</v>
      </c>
    </row>
    <row r="34" spans="1:2" ht="15">
      <c r="A34" s="208"/>
      <c r="B34" s="209"/>
    </row>
    <row r="35" spans="1:2" ht="15">
      <c r="A35" s="113" t="s">
        <v>130</v>
      </c>
      <c r="B35" s="205"/>
    </row>
    <row r="36" spans="1:2" ht="9.75" customHeight="1" thickBot="1">
      <c r="A36" s="206"/>
      <c r="B36" s="207"/>
    </row>
    <row r="37" spans="1:2" ht="15.75" thickBot="1">
      <c r="A37" s="159" t="s">
        <v>131</v>
      </c>
      <c r="B37" s="297" t="s">
        <v>1269</v>
      </c>
    </row>
    <row r="38" spans="1:2" ht="15">
      <c r="A38" s="115" t="s">
        <v>132</v>
      </c>
      <c r="B38" s="130"/>
    </row>
    <row r="39" spans="1:2" ht="15">
      <c r="A39" s="117" t="s">
        <v>0</v>
      </c>
      <c r="B39" s="118"/>
    </row>
    <row r="40" spans="1:10" ht="15">
      <c r="A40" s="119" t="s">
        <v>1291</v>
      </c>
      <c r="B40" s="120" t="s">
        <v>1270</v>
      </c>
      <c r="D40" s="291"/>
      <c r="E40" s="291"/>
      <c r="F40" s="291"/>
      <c r="G40" s="291"/>
      <c r="H40" s="291"/>
      <c r="I40" s="291"/>
      <c r="J40" s="291"/>
    </row>
    <row r="41" spans="1:10" ht="15">
      <c r="A41" s="119" t="s">
        <v>3</v>
      </c>
      <c r="B41" s="120">
        <v>3000</v>
      </c>
      <c r="D41" s="302">
        <v>107</v>
      </c>
      <c r="E41" s="291"/>
      <c r="F41" s="291"/>
      <c r="G41" s="291"/>
      <c r="H41" s="291"/>
      <c r="I41" s="291"/>
      <c r="J41" s="291"/>
    </row>
    <row r="42" spans="1:10" ht="15.75" thickBot="1">
      <c r="A42" s="121" t="s">
        <v>4</v>
      </c>
      <c r="B42" s="122" t="s">
        <v>677</v>
      </c>
      <c r="D42" s="291"/>
      <c r="E42" s="291"/>
      <c r="F42" s="291"/>
      <c r="G42" s="291"/>
      <c r="H42" s="291"/>
      <c r="I42" s="291"/>
      <c r="J42" s="291"/>
    </row>
    <row r="43" spans="1:10" ht="15.75" thickBot="1">
      <c r="A43" s="262" t="s">
        <v>106</v>
      </c>
      <c r="B43" s="155">
        <v>45804109</v>
      </c>
      <c r="D43" s="291"/>
      <c r="E43" s="291"/>
      <c r="F43" s="291"/>
      <c r="G43" s="291"/>
      <c r="H43" s="291"/>
      <c r="I43" s="291"/>
      <c r="J43" s="291"/>
    </row>
    <row r="44" spans="1:10" ht="15">
      <c r="A44" s="161" t="s">
        <v>5</v>
      </c>
      <c r="B44" s="417" t="s">
        <v>3150</v>
      </c>
      <c r="D44" s="291"/>
      <c r="E44" s="291"/>
      <c r="F44" s="291"/>
      <c r="G44" s="291"/>
      <c r="H44" s="291"/>
      <c r="I44" s="291"/>
      <c r="J44" s="291"/>
    </row>
    <row r="45" spans="1:2" ht="15">
      <c r="A45" s="119" t="s">
        <v>6</v>
      </c>
      <c r="B45" s="418" t="s">
        <v>3203</v>
      </c>
    </row>
    <row r="46" spans="1:2" ht="15">
      <c r="A46" s="119" t="s">
        <v>7</v>
      </c>
      <c r="B46" s="418" t="s">
        <v>3204</v>
      </c>
    </row>
    <row r="47" spans="1:2" ht="15.75" thickBot="1">
      <c r="A47" s="124" t="s">
        <v>108</v>
      </c>
      <c r="B47" s="419" t="s">
        <v>3174</v>
      </c>
    </row>
    <row r="48" spans="1:2" ht="15">
      <c r="A48" s="234"/>
      <c r="B48" s="237"/>
    </row>
    <row r="49" spans="1:2" ht="15.75" thickBot="1">
      <c r="A49" s="128" t="s">
        <v>558</v>
      </c>
      <c r="B49" s="129"/>
    </row>
    <row r="50" spans="1:2" ht="15">
      <c r="A50" s="235" t="s">
        <v>559</v>
      </c>
      <c r="B50" s="420" t="s">
        <v>3205</v>
      </c>
    </row>
    <row r="51" spans="1:2" ht="15.75" thickBot="1">
      <c r="A51" s="236" t="s">
        <v>560</v>
      </c>
      <c r="B51" s="421" t="s">
        <v>3206</v>
      </c>
    </row>
    <row r="52" spans="1:2" ht="44.25" customHeight="1">
      <c r="A52" s="1"/>
      <c r="B52" s="1"/>
    </row>
    <row r="53" spans="1:2" ht="12.75">
      <c r="A53" s="157" t="s">
        <v>69</v>
      </c>
      <c r="B53" s="158" t="s">
        <v>3207</v>
      </c>
    </row>
    <row r="54" spans="1:2" ht="12.75">
      <c r="A54" s="157" t="s">
        <v>70</v>
      </c>
      <c r="B54" s="422">
        <v>43126</v>
      </c>
    </row>
    <row r="55" spans="1:2" ht="39.75" customHeight="1">
      <c r="A55" s="82"/>
      <c r="B55" s="82"/>
    </row>
    <row r="56" spans="1:2" ht="12.75" customHeight="1">
      <c r="A56" s="238" t="s">
        <v>561</v>
      </c>
      <c r="B56" s="238" t="s">
        <v>561</v>
      </c>
    </row>
    <row r="57" spans="1:2" ht="16.5" customHeight="1">
      <c r="A57" s="239" t="s">
        <v>15</v>
      </c>
      <c r="B57" s="240" t="s">
        <v>133</v>
      </c>
    </row>
    <row r="58" spans="1:2" ht="33.75" customHeight="1">
      <c r="A58" s="423" t="s">
        <v>3208</v>
      </c>
      <c r="B58" s="423" t="s">
        <v>3209</v>
      </c>
    </row>
    <row r="59" spans="1:2" ht="16.5" customHeight="1">
      <c r="A59" s="222"/>
      <c r="B59" s="223"/>
    </row>
    <row r="61" ht="12.75">
      <c r="C61" s="137"/>
    </row>
    <row r="73" ht="15.75">
      <c r="C73" s="138"/>
    </row>
    <row r="75" ht="15.75">
      <c r="C75" s="136"/>
    </row>
    <row r="76" ht="12.75">
      <c r="C76" s="137"/>
    </row>
    <row r="78" ht="12.75">
      <c r="C78" s="137"/>
    </row>
  </sheetData>
  <sheetProtection password="ED2E" sheet="1" objects="1" scenarios="1" formatCells="0"/>
  <dataValidations count="5">
    <dataValidation type="whole" allowBlank="1" showInputMessage="1" showErrorMessage="1" errorTitle="Napačna letnica" error="V to celico se vpisuje leto izvajanja monitoringa kot celo štirimestno število." sqref="B3">
      <formula1>2000</formula1>
      <formula2>2020</formula2>
    </dataValidation>
    <dataValidation type="whole" allowBlank="1" showInputMessage="1" showErrorMessage="1" errorTitle="Napačen vnos matične številke!" error="Matična številka je 7 mestno celo število." sqref="B12">
      <formula1>1</formula1>
      <formula2>9999999</formula2>
    </dataValidation>
    <dataValidation type="whole" allowBlank="1" showInputMessage="1" showErrorMessage="1" errorTitle="Napačen vnos davčne številke!" error="Davčna številka je 8 mestno celo število." sqref="B13 B28">
      <formula1>1</formula1>
      <formula2>99999999</formula2>
    </dataValidation>
    <dataValidation type="whole" allowBlank="1" showInputMessage="1" showErrorMessage="1" errorTitle="Napačen vnos poštne številke!" error="Številka pošte je štirimestno celo število." sqref="B41">
      <formula1>1000</formula1>
      <formula2>9999</formula2>
    </dataValidation>
    <dataValidation type="whole" allowBlank="1" showInputMessage="1" showErrorMessage="1" errorTitle="Napačen vpis davčne številke!" error="Davčna številka je 8 mestno celo število." sqref="B43">
      <formula1>1</formula1>
      <formula2>99999999</formula2>
    </dataValidation>
  </dataValidations>
  <printOptions/>
  <pageMargins left="0.984251968503937" right="0.7874015748031497" top="0.7874015748031497" bottom="0.7874015748031497" header="0" footer="0"/>
  <pageSetup blackAndWhite="1" fitToHeight="1" fitToWidth="1" horizontalDpi="600" verticalDpi="600" orientation="portrait" paperSize="9" scale="70" r:id="rId4"/>
  <headerFooter alignWithMargins="0">
    <oddHeader>&amp;LPoročilo o obratovalnem monitoringu odpadnih vod</oddHeader>
    <oddFooter>&amp;L&amp;F&amp;CStran &amp;P</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List22">
    <pageSetUpPr fitToPage="1"/>
  </sheetPr>
  <dimension ref="A1:A31"/>
  <sheetViews>
    <sheetView zoomScalePageLayoutView="0" workbookViewId="0" topLeftCell="A7">
      <selection activeCell="A1" sqref="A1"/>
    </sheetView>
  </sheetViews>
  <sheetFormatPr defaultColWidth="9.00390625" defaultRowHeight="12.75"/>
  <cols>
    <col min="1" max="1" width="97.875" style="172" customWidth="1"/>
    <col min="2" max="16384" width="9.125" style="172" customWidth="1"/>
  </cols>
  <sheetData>
    <row r="1" ht="15.75">
      <c r="A1" s="180" t="s">
        <v>100</v>
      </c>
    </row>
    <row r="2" ht="31.5">
      <c r="A2" s="196" t="s">
        <v>129</v>
      </c>
    </row>
    <row r="3" ht="202.5" customHeight="1">
      <c r="A3" s="342" t="s">
        <v>3180</v>
      </c>
    </row>
    <row r="4" ht="12.75">
      <c r="A4" s="184"/>
    </row>
    <row r="5" ht="12.75">
      <c r="A5" s="184"/>
    </row>
    <row r="6" ht="13.5" customHeight="1">
      <c r="A6" s="184"/>
    </row>
    <row r="7" s="178" customFormat="1" ht="12.75">
      <c r="A7" s="184"/>
    </row>
    <row r="8" s="178" customFormat="1" ht="12.75">
      <c r="A8" s="184"/>
    </row>
    <row r="9" s="178" customFormat="1" ht="12.75">
      <c r="A9" s="188"/>
    </row>
    <row r="10" ht="15.75">
      <c r="A10" s="179" t="s">
        <v>101</v>
      </c>
    </row>
    <row r="11" ht="25.5" customHeight="1">
      <c r="A11" s="342" t="s">
        <v>3181</v>
      </c>
    </row>
    <row r="12" ht="12.75">
      <c r="A12" s="184"/>
    </row>
    <row r="13" ht="12.75">
      <c r="A13" s="184"/>
    </row>
    <row r="14" ht="12.75">
      <c r="A14" s="184"/>
    </row>
    <row r="15" ht="9.75" customHeight="1">
      <c r="A15" s="184"/>
    </row>
    <row r="16" ht="12.75">
      <c r="A16" s="184"/>
    </row>
    <row r="17" ht="15.75">
      <c r="A17" s="179" t="s">
        <v>134</v>
      </c>
    </row>
    <row r="18" ht="15.75">
      <c r="A18" s="179">
        <f>IF(Poročilo_3!B18&lt;&gt;"","Rekonstruirana naprava je pričela z obratovanjem v letu "&amp;Poročilo_3!B18&amp;" .","")</f>
      </c>
    </row>
    <row r="19" ht="12.75" customHeight="1">
      <c r="A19" s="343" t="s">
        <v>3182</v>
      </c>
    </row>
    <row r="20" ht="12.75">
      <c r="A20" s="185"/>
    </row>
    <row r="21" ht="12.75">
      <c r="A21" s="189"/>
    </row>
    <row r="22" ht="31.5">
      <c r="A22" s="176" t="s">
        <v>135</v>
      </c>
    </row>
    <row r="23" ht="25.5" customHeight="1">
      <c r="A23" s="343" t="s">
        <v>3183</v>
      </c>
    </row>
    <row r="24" ht="12.75">
      <c r="A24" s="185"/>
    </row>
    <row r="25" ht="12.75">
      <c r="A25" s="185"/>
    </row>
    <row r="26" ht="12.75">
      <c r="A26" s="185"/>
    </row>
    <row r="28" ht="15.75">
      <c r="A28" s="177" t="s">
        <v>105</v>
      </c>
    </row>
    <row r="29" ht="12.75">
      <c r="A29" s="185"/>
    </row>
    <row r="30" ht="12.75">
      <c r="A30" s="185"/>
    </row>
    <row r="31" ht="12.75">
      <c r="A31" s="185"/>
    </row>
  </sheetData>
  <sheetProtection password="ED2E" sheet="1" objects="1" scenarios="1" formatCells="0"/>
  <printOptions/>
  <pageMargins left="0.984251968503937" right="0.7874015748031497" top="0.7874015748031497" bottom="0.7874015748031497" header="0" footer="0"/>
  <pageSetup blackAndWhite="1" fitToHeight="0" fitToWidth="1" horizontalDpi="300" verticalDpi="300" orientation="portrait" paperSize="9" scale="86" r:id="rId3"/>
  <headerFooter alignWithMargins="0">
    <oddHeader>&amp;LPoročilo o obratovalnem monitoringu odpadnih vod</oddHeader>
    <oddFooter>&amp;L&amp;F&amp;CStran &amp;P</oddFooter>
  </headerFooter>
  <legacyDrawing r:id="rId2"/>
</worksheet>
</file>

<file path=xl/worksheets/sheet5.xml><?xml version="1.0" encoding="utf-8"?>
<worksheet xmlns="http://schemas.openxmlformats.org/spreadsheetml/2006/main" xmlns:r="http://schemas.openxmlformats.org/officeDocument/2006/relationships">
  <sheetPr codeName="List2">
    <pageSetUpPr fitToPage="1"/>
  </sheetPr>
  <dimension ref="A1:G101"/>
  <sheetViews>
    <sheetView zoomScalePageLayoutView="0" workbookViewId="0" topLeftCell="A27">
      <selection activeCell="D41" sqref="D41"/>
    </sheetView>
  </sheetViews>
  <sheetFormatPr defaultColWidth="9.00390625" defaultRowHeight="12.75"/>
  <cols>
    <col min="1" max="1" width="37.625" style="52" customWidth="1"/>
    <col min="2" max="2" width="69.375" style="90" customWidth="1"/>
    <col min="3" max="4" width="15.75390625" style="0" customWidth="1"/>
    <col min="6" max="6" width="17.00390625" style="0" customWidth="1"/>
    <col min="7" max="7" width="15.25390625" style="0" customWidth="1"/>
  </cols>
  <sheetData>
    <row r="1" spans="1:2" ht="18.75" thickBot="1">
      <c r="A1" s="102" t="s">
        <v>102</v>
      </c>
      <c r="B1" s="103"/>
    </row>
    <row r="2" spans="1:2" ht="14.25" thickBot="1" thickTop="1">
      <c r="A2" s="101"/>
      <c r="B2" s="100"/>
    </row>
    <row r="3" spans="1:2" ht="15" thickBot="1">
      <c r="A3" s="54" t="s">
        <v>10</v>
      </c>
      <c r="B3" s="93" t="s">
        <v>2939</v>
      </c>
    </row>
    <row r="4" spans="1:2" ht="15" thickBot="1">
      <c r="A4" s="245" t="s">
        <v>58</v>
      </c>
      <c r="B4" s="93" t="s">
        <v>3171</v>
      </c>
    </row>
    <row r="5" spans="1:2" ht="14.25">
      <c r="A5" s="53" t="s">
        <v>11</v>
      </c>
      <c r="B5" s="99"/>
    </row>
    <row r="6" spans="1:2" ht="14.25">
      <c r="A6" s="243" t="s">
        <v>1</v>
      </c>
      <c r="B6" s="94" t="s">
        <v>3172</v>
      </c>
    </row>
    <row r="7" spans="1:2" ht="14.25">
      <c r="A7" s="243" t="s">
        <v>2</v>
      </c>
      <c r="B7" s="94">
        <v>20</v>
      </c>
    </row>
    <row r="8" spans="1:2" ht="14.25">
      <c r="A8" s="243" t="s">
        <v>3</v>
      </c>
      <c r="B8" s="94">
        <v>3213</v>
      </c>
    </row>
    <row r="9" spans="1:2" ht="15" thickBot="1">
      <c r="A9" s="244" t="s">
        <v>12</v>
      </c>
      <c r="B9" s="95" t="s">
        <v>3173</v>
      </c>
    </row>
    <row r="10" spans="1:2" s="2" customFormat="1" ht="14.25">
      <c r="A10" s="55" t="s">
        <v>46</v>
      </c>
      <c r="B10" s="96" t="s">
        <v>3150</v>
      </c>
    </row>
    <row r="11" spans="1:7" s="2" customFormat="1" ht="14.25">
      <c r="A11" s="246" t="s">
        <v>6</v>
      </c>
      <c r="B11" s="95" t="s">
        <v>3151</v>
      </c>
      <c r="F11" s="51"/>
      <c r="G11" s="51"/>
    </row>
    <row r="12" spans="1:2" s="2" customFormat="1" ht="14.25">
      <c r="A12" s="247" t="s">
        <v>7</v>
      </c>
      <c r="B12" s="94" t="s">
        <v>3152</v>
      </c>
    </row>
    <row r="13" spans="1:2" s="2" customFormat="1" ht="15" thickBot="1">
      <c r="A13" s="246" t="s">
        <v>108</v>
      </c>
      <c r="B13" s="95" t="s">
        <v>3174</v>
      </c>
    </row>
    <row r="14" spans="1:6" s="2" customFormat="1" ht="15" thickBot="1">
      <c r="A14" s="269" t="s">
        <v>147</v>
      </c>
      <c r="B14" s="93">
        <v>800</v>
      </c>
      <c r="F14" s="51"/>
    </row>
    <row r="15" spans="1:2" ht="15" thickBot="1">
      <c r="A15" s="270" t="s">
        <v>142</v>
      </c>
      <c r="B15" s="139">
        <v>2012</v>
      </c>
    </row>
    <row r="16" spans="1:3" ht="15" thickBot="1">
      <c r="A16" s="271" t="s">
        <v>54</v>
      </c>
      <c r="B16" s="93">
        <v>25.83</v>
      </c>
      <c r="C16" s="183"/>
    </row>
    <row r="17" spans="1:2" ht="14.25">
      <c r="A17" s="57" t="s">
        <v>53</v>
      </c>
      <c r="B17" s="104"/>
    </row>
    <row r="18" spans="1:2" ht="29.25" thickBot="1">
      <c r="A18" s="252" t="s">
        <v>143</v>
      </c>
      <c r="B18" s="94"/>
    </row>
    <row r="19" spans="1:4" ht="14.25">
      <c r="A19" s="56" t="s">
        <v>577</v>
      </c>
      <c r="B19" s="105"/>
      <c r="C19" s="441" t="s">
        <v>583</v>
      </c>
      <c r="D19" s="442"/>
    </row>
    <row r="20" spans="1:4" ht="14.25">
      <c r="A20" s="248" t="s">
        <v>573</v>
      </c>
      <c r="B20" s="94">
        <v>0</v>
      </c>
      <c r="C20" s="276" t="s">
        <v>584</v>
      </c>
      <c r="D20" s="277" t="s">
        <v>585</v>
      </c>
    </row>
    <row r="21" spans="1:5" ht="15" thickBot="1">
      <c r="A21" s="249" t="s">
        <v>149</v>
      </c>
      <c r="B21" s="282"/>
      <c r="C21" s="276">
        <f>B23</f>
        <v>0</v>
      </c>
      <c r="D21" s="277">
        <f>SUM(B32:B37)+B29</f>
        <v>0</v>
      </c>
      <c r="E21" s="283"/>
    </row>
    <row r="22" spans="1:4" ht="14.25">
      <c r="A22" s="214" t="s">
        <v>214</v>
      </c>
      <c r="B22" s="220"/>
      <c r="C22" s="439" t="s">
        <v>612</v>
      </c>
      <c r="D22" s="440"/>
    </row>
    <row r="23" spans="1:4" ht="37.5" customHeight="1">
      <c r="A23" s="248" t="s">
        <v>745</v>
      </c>
      <c r="B23" s="94">
        <f>B20*B21</f>
        <v>0</v>
      </c>
      <c r="C23" s="443" t="s">
        <v>610</v>
      </c>
      <c r="D23" s="444"/>
    </row>
    <row r="24" spans="1:4" ht="37.5" customHeight="1">
      <c r="A24" s="249" t="s">
        <v>603</v>
      </c>
      <c r="B24" s="282"/>
      <c r="C24" s="443" t="s">
        <v>746</v>
      </c>
      <c r="D24" s="444"/>
    </row>
    <row r="25" spans="1:4" ht="14.25">
      <c r="A25" s="248" t="s">
        <v>47</v>
      </c>
      <c r="B25" s="94"/>
      <c r="C25" s="445" t="s">
        <v>611</v>
      </c>
      <c r="D25" s="446"/>
    </row>
    <row r="26" spans="1:4" ht="14.25">
      <c r="A26" s="248" t="s">
        <v>48</v>
      </c>
      <c r="B26" s="94"/>
      <c r="C26" s="447"/>
      <c r="D26" s="446"/>
    </row>
    <row r="27" spans="1:4" ht="15" thickBot="1">
      <c r="A27" s="249" t="s">
        <v>574</v>
      </c>
      <c r="B27" s="97"/>
      <c r="C27" s="447"/>
      <c r="D27" s="446"/>
    </row>
    <row r="28" spans="1:4" ht="14.25">
      <c r="A28" s="274" t="s">
        <v>582</v>
      </c>
      <c r="B28" s="220"/>
      <c r="C28" s="447"/>
      <c r="D28" s="446"/>
    </row>
    <row r="29" spans="1:4" ht="14.25">
      <c r="A29" s="250" t="s">
        <v>88</v>
      </c>
      <c r="B29" s="94"/>
      <c r="C29" s="447"/>
      <c r="D29" s="446"/>
    </row>
    <row r="30" spans="1:4" ht="21.75" customHeight="1" thickBot="1">
      <c r="A30" s="275" t="s">
        <v>90</v>
      </c>
      <c r="B30" s="95" t="s">
        <v>220</v>
      </c>
      <c r="C30" s="447"/>
      <c r="D30" s="446"/>
    </row>
    <row r="31" spans="1:4" ht="14.25">
      <c r="A31" s="214" t="s">
        <v>578</v>
      </c>
      <c r="B31" s="105"/>
      <c r="C31" s="447"/>
      <c r="D31" s="446"/>
    </row>
    <row r="32" spans="1:4" ht="14.25">
      <c r="A32" s="250" t="s">
        <v>144</v>
      </c>
      <c r="B32" s="284"/>
      <c r="C32" s="447"/>
      <c r="D32" s="446"/>
    </row>
    <row r="33" spans="1:4" ht="14.25">
      <c r="A33" s="250" t="s">
        <v>150</v>
      </c>
      <c r="B33" s="284"/>
      <c r="C33" s="447"/>
      <c r="D33" s="446"/>
    </row>
    <row r="34" spans="1:4" ht="14.25">
      <c r="A34" s="250" t="s">
        <v>87</v>
      </c>
      <c r="B34" s="94"/>
      <c r="C34" s="447"/>
      <c r="D34" s="446"/>
    </row>
    <row r="35" spans="1:4" ht="28.5">
      <c r="A35" s="250" t="s">
        <v>579</v>
      </c>
      <c r="B35" s="94"/>
      <c r="C35" s="447"/>
      <c r="D35" s="446"/>
    </row>
    <row r="36" spans="1:4" ht="14.25">
      <c r="A36" s="251" t="s">
        <v>109</v>
      </c>
      <c r="B36" s="94"/>
      <c r="C36" s="447"/>
      <c r="D36" s="446"/>
    </row>
    <row r="37" spans="1:4" ht="15" thickBot="1">
      <c r="A37" s="250" t="s">
        <v>89</v>
      </c>
      <c r="B37" s="94"/>
      <c r="C37" s="447"/>
      <c r="D37" s="446"/>
    </row>
    <row r="38" spans="1:2" ht="14.25">
      <c r="A38" s="58" t="s">
        <v>55</v>
      </c>
      <c r="B38" s="105"/>
    </row>
    <row r="39" spans="1:2" ht="14.25">
      <c r="A39" s="253" t="s">
        <v>56</v>
      </c>
      <c r="B39" s="95" t="s">
        <v>3179</v>
      </c>
    </row>
    <row r="40" spans="1:2" ht="14.25">
      <c r="A40" s="254" t="s">
        <v>575</v>
      </c>
      <c r="B40" s="94"/>
    </row>
    <row r="41" spans="1:2" ht="15" thickBot="1">
      <c r="A41" s="253" t="s">
        <v>57</v>
      </c>
      <c r="B41" s="290"/>
    </row>
    <row r="42" spans="1:2" ht="14.25">
      <c r="A42" s="301" t="s">
        <v>1290</v>
      </c>
      <c r="B42" s="99"/>
    </row>
    <row r="43" spans="1:2" ht="14.25">
      <c r="A43" s="248" t="s">
        <v>145</v>
      </c>
      <c r="B43" s="94">
        <v>59</v>
      </c>
    </row>
    <row r="44" spans="1:2" ht="15" thickBot="1">
      <c r="A44" s="244" t="s">
        <v>49</v>
      </c>
      <c r="B44" s="95" t="s">
        <v>3173</v>
      </c>
    </row>
    <row r="45" spans="1:2" ht="15" thickBot="1">
      <c r="A45" s="255" t="s">
        <v>50</v>
      </c>
      <c r="B45" s="93" t="s">
        <v>3175</v>
      </c>
    </row>
    <row r="46" spans="1:2" ht="29.25" thickBot="1">
      <c r="A46" s="250" t="s">
        <v>110</v>
      </c>
      <c r="B46" s="93">
        <v>126</v>
      </c>
    </row>
    <row r="47" spans="1:3" ht="29.25" thickBot="1">
      <c r="A47" s="256" t="s">
        <v>146</v>
      </c>
      <c r="B47" s="93" t="s">
        <v>3176</v>
      </c>
      <c r="C47" s="183"/>
    </row>
    <row r="48" spans="1:2" ht="15" thickBot="1">
      <c r="A48" s="255" t="s">
        <v>51</v>
      </c>
      <c r="B48" s="93" t="s">
        <v>3177</v>
      </c>
    </row>
    <row r="49" spans="1:2" ht="29.25" thickBot="1">
      <c r="A49" s="256" t="s">
        <v>576</v>
      </c>
      <c r="B49" s="93">
        <v>8.98</v>
      </c>
    </row>
    <row r="50" spans="1:2" ht="15" thickBot="1">
      <c r="A50" s="255" t="s">
        <v>52</v>
      </c>
      <c r="B50" s="93" t="s">
        <v>3178</v>
      </c>
    </row>
    <row r="51" spans="1:2" ht="14.25">
      <c r="A51" s="88" t="s">
        <v>71</v>
      </c>
      <c r="B51" s="104"/>
    </row>
    <row r="52" spans="1:2" ht="14.25">
      <c r="A52" s="257" t="s">
        <v>72</v>
      </c>
      <c r="B52" s="94">
        <v>130235</v>
      </c>
    </row>
    <row r="53" spans="1:2" ht="15" thickBot="1">
      <c r="A53" s="258" t="s">
        <v>73</v>
      </c>
      <c r="B53" s="98">
        <v>524800</v>
      </c>
    </row>
    <row r="54" spans="1:2" ht="29.25" thickBot="1">
      <c r="A54" s="267" t="s">
        <v>67</v>
      </c>
      <c r="B54" s="93">
        <v>6</v>
      </c>
    </row>
    <row r="55" spans="1:2" ht="29.25" thickBot="1">
      <c r="A55" s="267" t="s">
        <v>61</v>
      </c>
      <c r="B55" s="93" t="s">
        <v>3213</v>
      </c>
    </row>
    <row r="56" spans="1:2" ht="29.25" thickBot="1">
      <c r="A56" s="267" t="s">
        <v>82</v>
      </c>
      <c r="B56" s="93">
        <v>365</v>
      </c>
    </row>
    <row r="57" spans="1:2" ht="36.75" customHeight="1" thickBot="1">
      <c r="A57" s="268" t="s">
        <v>148</v>
      </c>
      <c r="B57" s="213" t="s">
        <v>3214</v>
      </c>
    </row>
    <row r="58" spans="1:2" ht="29.25" thickBot="1">
      <c r="A58" s="267" t="s">
        <v>136</v>
      </c>
      <c r="B58" s="93"/>
    </row>
    <row r="59" spans="1:2" ht="14.25">
      <c r="A59" s="192" t="s">
        <v>111</v>
      </c>
      <c r="B59" s="193"/>
    </row>
    <row r="60" spans="1:2" ht="14.25">
      <c r="A60" s="259" t="s">
        <v>72</v>
      </c>
      <c r="B60" s="94">
        <v>130261</v>
      </c>
    </row>
    <row r="61" spans="1:2" ht="15" thickBot="1">
      <c r="A61" s="260" t="s">
        <v>73</v>
      </c>
      <c r="B61" s="98">
        <v>524759</v>
      </c>
    </row>
    <row r="62" spans="1:2" ht="14.25">
      <c r="A62" s="192" t="s">
        <v>112</v>
      </c>
      <c r="B62" s="193"/>
    </row>
    <row r="63" spans="1:2" ht="14.25">
      <c r="A63" s="259" t="s">
        <v>72</v>
      </c>
      <c r="B63" s="94">
        <v>130266</v>
      </c>
    </row>
    <row r="64" spans="1:2" ht="15" thickBot="1">
      <c r="A64" s="260" t="s">
        <v>73</v>
      </c>
      <c r="B64" s="98">
        <v>524768</v>
      </c>
    </row>
    <row r="65" spans="1:2" ht="14.25">
      <c r="A65" s="192" t="s">
        <v>215</v>
      </c>
      <c r="B65" s="193"/>
    </row>
    <row r="66" spans="1:2" ht="14.25">
      <c r="A66" s="259" t="s">
        <v>72</v>
      </c>
      <c r="B66" s="94">
        <v>130252</v>
      </c>
    </row>
    <row r="67" spans="1:2" ht="15" thickBot="1">
      <c r="A67" s="260" t="s">
        <v>73</v>
      </c>
      <c r="B67" s="98">
        <v>524763</v>
      </c>
    </row>
    <row r="68" spans="1:2" ht="15" thickBot="1">
      <c r="A68" s="266" t="s">
        <v>151</v>
      </c>
      <c r="B68" s="98"/>
    </row>
    <row r="69" spans="1:2" ht="15" thickBot="1">
      <c r="A69" s="260" t="s">
        <v>606</v>
      </c>
      <c r="B69" s="285"/>
    </row>
    <row r="70" spans="1:2" ht="29.25" thickBot="1">
      <c r="A70" s="256" t="s">
        <v>137</v>
      </c>
      <c r="B70" s="93" t="s">
        <v>3179</v>
      </c>
    </row>
    <row r="71" spans="1:2" ht="33" customHeight="1" thickBot="1">
      <c r="A71" s="256" t="s">
        <v>1292</v>
      </c>
      <c r="B71" s="93" t="s">
        <v>3179</v>
      </c>
    </row>
    <row r="72" spans="1:2" ht="33" customHeight="1" thickBot="1">
      <c r="A72" s="256" t="s">
        <v>1293</v>
      </c>
      <c r="B72" s="93" t="s">
        <v>3179</v>
      </c>
    </row>
    <row r="73" spans="1:2" ht="45.75" thickBot="1">
      <c r="A73" s="265" t="s">
        <v>1286</v>
      </c>
      <c r="B73" s="281"/>
    </row>
    <row r="74" ht="12.75">
      <c r="B74" s="89"/>
    </row>
    <row r="75" ht="12.75">
      <c r="B75" s="89"/>
    </row>
    <row r="76" ht="12.75">
      <c r="B76" s="89"/>
    </row>
    <row r="77" ht="12.75">
      <c r="B77" s="89"/>
    </row>
    <row r="78" ht="12.75">
      <c r="B78" s="89"/>
    </row>
    <row r="79" ht="12.75">
      <c r="B79" s="89"/>
    </row>
    <row r="80" ht="12.75">
      <c r="B80" s="89"/>
    </row>
    <row r="81" ht="12.75">
      <c r="B81" s="89"/>
    </row>
    <row r="82" ht="12.75">
      <c r="B82" s="89"/>
    </row>
    <row r="83" ht="12.75">
      <c r="B83" s="89"/>
    </row>
    <row r="84" ht="12.75">
      <c r="B84" s="89"/>
    </row>
    <row r="85" ht="12.75">
      <c r="B85" s="89"/>
    </row>
    <row r="86" ht="12.75">
      <c r="B86" s="89"/>
    </row>
    <row r="87" ht="12.75">
      <c r="B87" s="89"/>
    </row>
    <row r="88" ht="12.75">
      <c r="B88" s="89"/>
    </row>
    <row r="89" ht="12.75">
      <c r="B89" s="89"/>
    </row>
    <row r="90" ht="12.75">
      <c r="B90" s="89"/>
    </row>
    <row r="91" ht="12.75">
      <c r="B91" s="89"/>
    </row>
    <row r="92" ht="12.75">
      <c r="B92" s="89"/>
    </row>
    <row r="93" ht="12.75">
      <c r="B93" s="89"/>
    </row>
    <row r="94" ht="12.75">
      <c r="B94" s="89"/>
    </row>
    <row r="95" ht="12.75">
      <c r="B95" s="89"/>
    </row>
    <row r="96" ht="12.75">
      <c r="B96" s="89"/>
    </row>
    <row r="97" ht="12.75">
      <c r="B97" s="89"/>
    </row>
    <row r="98" ht="12.75">
      <c r="B98" s="89"/>
    </row>
    <row r="99" ht="12.75">
      <c r="B99" s="89"/>
    </row>
    <row r="100" ht="12.75">
      <c r="B100" s="89"/>
    </row>
    <row r="101" ht="12.75">
      <c r="B101" s="89"/>
    </row>
  </sheetData>
  <sheetProtection password="ED2E" sheet="1" formatCells="0"/>
  <mergeCells count="5">
    <mergeCell ref="C22:D22"/>
    <mergeCell ref="C19:D19"/>
    <mergeCell ref="C23:D23"/>
    <mergeCell ref="C24:D24"/>
    <mergeCell ref="C25:D37"/>
  </mergeCells>
  <conditionalFormatting sqref="C22:D22">
    <cfRule type="expression" priority="7" dxfId="8">
      <formula>OR(0.9&gt;IF(AND(C21=0,D21=0),1,IF(OR(C21=0,D21=0),0,C21/D21)),IF(AND(C21=0,D21=0),1,IF(OR(C21=0,D21=0),0,C21/D21))&gt;1.1)</formula>
    </cfRule>
  </conditionalFormatting>
  <conditionalFormatting sqref="B29">
    <cfRule type="expression" priority="8" dxfId="9">
      <formula>OR(0.9&gt;IF(AND(C21=0,D21=0),1,IF(OR(C21=0,D21=0),0,C21/D21)),IF(AND(C21=0,D21=0),1,IF(OR(C21=0,D21=0),0,C21/D21))&gt;1.1)</formula>
    </cfRule>
  </conditionalFormatting>
  <conditionalFormatting sqref="B32">
    <cfRule type="expression" priority="6" dxfId="9">
      <formula>OR(0.9&gt;IF(AND(C21=0,D21=0),1,IF(OR(C21=0,D21=0),0,C21/D21)),IF(AND(C21=0,D21=0),1,IF(OR(C21=0,D21=0),0,C21/D21))&gt;1.1)</formula>
    </cfRule>
  </conditionalFormatting>
  <conditionalFormatting sqref="B33">
    <cfRule type="expression" priority="5" dxfId="9">
      <formula>OR(0.9&gt;IF(AND(C21=0,D21=0),1,IF(OR(C21=0,D21=0),0,C21/D21)),IF(AND(C21=0,D21=0),1,IF(OR(C21=0,D21=0),0,C21/D21))&gt;1.1)</formula>
    </cfRule>
  </conditionalFormatting>
  <conditionalFormatting sqref="B34">
    <cfRule type="expression" priority="4" dxfId="9" stopIfTrue="1">
      <formula>OR(0.9&gt;IF(AND(C21=0,D21=0),1,IF(OR(C21=0,D21=0),0,C21/D21)),IF(AND(C21=0,D21=0),1,IF(OR(C21=0,D21=0),0,C21/D21))&gt;1.1)</formula>
    </cfRule>
  </conditionalFormatting>
  <conditionalFormatting sqref="B35">
    <cfRule type="expression" priority="3" dxfId="9">
      <formula>OR(0.9&gt;IF(AND(C21=0,D21=0),1,IF(OR(C21=0,D21=0),0,C21/D21)),IF(AND(C21=0,D21=0),1,IF(OR(C21=0,D21=0),0,C21/D21))&gt;1.1)</formula>
    </cfRule>
  </conditionalFormatting>
  <conditionalFormatting sqref="B36">
    <cfRule type="expression" priority="2" dxfId="9">
      <formula>OR(0.9&gt;IF(AND(C21=0,D21=0),1,IF(OR(C21=0,D21=0),0,C21/D21)),IF(AND(C21=0,D21=0),1,IF(OR(C21=0,D21=0),0,C21/D21))&gt;1.1)</formula>
    </cfRule>
  </conditionalFormatting>
  <conditionalFormatting sqref="B37">
    <cfRule type="expression" priority="1" dxfId="9">
      <formula>OR(0.9&gt;IF(AND(C21=0,D21=0),1,IF(OR(C21=0,D21=0),0,C21/D21)),IF(AND(C21=0,D21=0),1,IF(OR(C21=0,D21=0),0,C21/D21))&gt;1.1)</formula>
    </cfRule>
  </conditionalFormatting>
  <dataValidations count="22">
    <dataValidation type="whole" allowBlank="1" showInputMessage="1" showErrorMessage="1" errorTitle="Napačen vnos letnice!" error="V celico se vpisuje letnica pričetka obratovanja rekonstruirane naprave. Ta lentica ne more biti nižja od letnice pričetka obratovanja naprave (celica C15)." sqref="B18">
      <formula1>B15</formula1>
      <formula2>2020</formula2>
    </dataValidation>
    <dataValidation type="whole" allowBlank="1" showInputMessage="1" showErrorMessage="1" errorTitle="Napaka pri vnosu velikosti ČN" error="Velikost ČN se podaja v enotah PE kot celo število med 0 in 100.000. " sqref="B14">
      <formula1>0</formula1>
      <formula2>1000000</formula2>
    </dataValidation>
    <dataValidation type="whole" allowBlank="1" showInputMessage="1" showErrorMessage="1" errorTitle="Napačna letnica!" error="V to celico se vnaša letnica pričetka čiščenja na tej napravi!" sqref="B15">
      <formula1>1955</formula1>
      <formula2>2020</formula2>
    </dataValidation>
    <dataValidation type="whole" operator="greaterThan" allowBlank="1" showInputMessage="1" showErrorMessage="1" errorTitle="Napačen vnos števila prebivalcev" error="Število prebivalcev, katerih komunalne odpadne vode se čistijo na napravi se podaja kot celo število večje od 0." sqref="B43">
      <formula1>0</formula1>
    </dataValidation>
    <dataValidation type="decimal" allowBlank="1" showInputMessage="1" showErrorMessage="1" errorTitle="Napačen vnos suhe snovi blata!" error="Povprečna suha snov blata se podaja v procentih kot decimalno število večje od 0 (in manjše od 60)." sqref="B22">
      <formula1>0</formula1>
      <formula2>60</formula2>
    </dataValidation>
    <dataValidation type="decimal" operator="greaterThan" allowBlank="1" showInputMessage="1" showErrorMessage="1" errorTitle="Napačna količina odpadne vode!" error="Količina čiščene odpadne vode v letu izvajanja monitoringa se podaja v 1000 m3 kot decimalno število večje od 0." sqref="B49">
      <formula1>0</formula1>
    </dataValidation>
    <dataValidation type="whole" allowBlank="1" showInputMessage="1" showErrorMessage="1" errorTitle="Napačen vnos števila dni!" error="Število dni normalnega obratovanja naprave v letu izvajanja monitoringa se vpiše kot celo število med 0 in 365." sqref="B56">
      <formula1>0</formula1>
      <formula2>365</formula2>
    </dataValidation>
    <dataValidation type="list" allowBlank="1" showInputMessage="1" showErrorMessage="1" errorTitle="Napačna navedba člena!" error="Kot navedba člena uredbe, po katerem se vrednoti iztok ČN se lahko vpišejo le številke 6, 7 ali 8. Ali pa kratica OVD če gre za vrednotenje po izdanem okoljevarstvenem dovoljenju." sqref="B57">
      <formula1>"6,7,8,6 OVD,7 OVD,8 OVD"</formula1>
    </dataValidation>
    <dataValidation type="decimal" operator="greaterThanOrEqual" allowBlank="1" showInputMessage="1" showErrorMessage="1" errorTitle="Napaka pri vnosu količine blata!" error="Letna količina odvečnega blata se podaja kot decimalno število večje od 0." sqref="B20 B23">
      <formula1>0</formula1>
    </dataValidation>
    <dataValidation type="decimal" operator="greaterThan" allowBlank="1" showInputMessage="1" showErrorMessage="1" errorTitle="Napačen vnos količine bioplina!" error="Količina bioplina, ki se je na napravi uporabila za pridobivanje energije, se vpiše v enotah 1000 m3, kot decimalno število večje od 0." sqref="B27:B28">
      <formula1>0</formula1>
    </dataValidation>
    <dataValidation type="decimal" operator="greaterThan" allowBlank="1" showInputMessage="1" showErrorMessage="1" errorTitle="Napačen vnos količine!" error="Količina grezničnih muljev, ki je bila sprejeta na napravo v letu izvajanja monitoringa se vpiše v kubičnih metrih kot decimalno število večje od nič." sqref="B40">
      <formula1>0</formula1>
    </dataValidation>
    <dataValidation type="whole" allowBlank="1" showInputMessage="1" showErrorMessage="1" errorTitle="Napačen vnos koordinate X!" error="Kraji v Sloveniji imajo Gauss-Krugerjevo X koordinato v območju med 30844 in 193163. (Mogoče ste hoteli vpisati koordinato z vodilno številko 5, ali pa ste zamenjali X in Y koordinato)." sqref="B52 B66 B63 B60">
      <formula1>30844</formula1>
      <formula2>193163</formula2>
    </dataValidation>
    <dataValidation type="whole" allowBlank="1" showInputMessage="1" showErrorMessage="1" errorTitle="Napačen vnos koordinate Y!" error="Kraji v Sloveniji imajo Gauss-Krugerjevo Y koordinato v območju med 375230 in 623035. (Mogoče ste hoteli vpisati koordinato z vodilno številko 5, ali pa ste zamenjali X in Y koordinato)." sqref="B53 B67 B64 B61">
      <formula1>375230</formula1>
      <formula2>623035</formula2>
    </dataValidation>
    <dataValidation type="whole" allowBlank="1" showInputMessage="1" showErrorMessage="1" errorTitle="Napačen čas vzorčenja!" error="Čas vzorčenja se podaja kot celo število med 0 in 24. 0 še vpiše v primeru odvzema trenutnega vzorca." sqref="B54">
      <formula1>0</formula1>
      <formula2>24</formula2>
    </dataValidation>
    <dataValidation type="decimal" allowBlank="1" showInputMessage="1" showErrorMessage="1" errorTitle="Napačen vnos zadrževalnega časa!" error="Hidravlični zadrževalni čas se vnaša v urah kot decimalno število med 0 in 240." sqref="B16">
      <formula1>0</formula1>
      <formula2>240</formula2>
    </dataValidation>
    <dataValidation type="whole" operator="greaterThan" allowBlank="1" showInputMessage="1" showErrorMessage="1" errorTitle="napačna vrednost" error="V to celico se vpisuje število prebivalcev, priključenih na kanalizacijski sistem, kot celo število večje od nič." sqref="B46">
      <formula1>0</formula1>
    </dataValidation>
    <dataValidation type="whole" allowBlank="1" showInputMessage="1" showErrorMessage="1" errorTitle="Napačna letnica!" error="V to celico se vnaša letnica predvidene prilagoditve obstoječe ČN za doseganje predpisanih parametrov čiščenja!" sqref="B58">
      <formula1>1955</formula1>
      <formula2>2050</formula2>
    </dataValidation>
    <dataValidation type="decimal" operator="greaterThan" allowBlank="1" showInputMessage="1" showErrorMessage="1" error="Količine blata in površine so decimalna števila večja od nič." sqref="B29 B32:B37">
      <formula1>0</formula1>
    </dataValidation>
    <dataValidation type="list" allowBlank="1" showInputMessage="1" showErrorMessage="1" errorTitle="Napačna vrednost" error="V tej celici se vpiše DA ali NE." sqref="B68">
      <formula1>" DA, NE"</formula1>
    </dataValidation>
    <dataValidation operator="greaterThan" allowBlank="1" showInputMessage="1" showErrorMessage="1" errorTitle="Napačen vnos datuma obvestila!" error="Datum obvestila IRSOP o neustreznem merilnem mestu se vpiše kot npr. 1.1.2000." sqref="B69"/>
    <dataValidation type="decimal" allowBlank="1" showInputMessage="1" showErrorMessage="1" errorTitle="Napačen vnos suhe snovi blata!" error="Povprečna suha snov blata se podaja v procentih kot decimalno število večje od 0 (in manjše od 60)." sqref="B21 B24">
      <formula1>0</formula1>
      <formula2>100</formula2>
    </dataValidation>
    <dataValidation type="list" allowBlank="1" showDropDown="1" showInputMessage="1" showErrorMessage="1" error="V celico se vpiše DA ali NE!" sqref="B25:B26 B55 B39 B70:B72">
      <formula1>"DA,NE"</formula1>
    </dataValidation>
  </dataValidations>
  <printOptions/>
  <pageMargins left="0.984251968503937" right="0.5905511811023623" top="0.7874015748031497" bottom="0.7874015748031497" header="0" footer="0"/>
  <pageSetup blackAndWhite="1" fitToHeight="2" fitToWidth="1" horizontalDpi="600" verticalDpi="600" orientation="portrait" paperSize="9" scale="81" r:id="rId4"/>
  <headerFooter alignWithMargins="0">
    <oddHeader>&amp;LPoročilo o obratovalnem monitoringu odpadnih vod</oddHeader>
    <oddFooter>&amp;L&amp;F&amp;CStran &amp;P</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List1"/>
  <dimension ref="A1:A20"/>
  <sheetViews>
    <sheetView zoomScalePageLayoutView="0" workbookViewId="0" topLeftCell="A1">
      <selection activeCell="E22" sqref="E22"/>
    </sheetView>
  </sheetViews>
  <sheetFormatPr defaultColWidth="9.00390625" defaultRowHeight="12.75"/>
  <cols>
    <col min="1" max="1" width="82.25390625" style="0" customWidth="1"/>
  </cols>
  <sheetData>
    <row r="1" ht="19.5" customHeight="1">
      <c r="A1" s="182" t="s">
        <v>107</v>
      </c>
    </row>
    <row r="2" ht="12.75" customHeight="1">
      <c r="A2" t="str">
        <f>IF(AND(Poročilo_1!B3&lt;&gt;"",Poročilo_3!B49&lt;&gt;""),"V letu "&amp;Poročilo_1!B3&amp;" se je na čistilni napravi čistilo "&amp;Poročilo_3!B49*1000&amp;" m3 odpadne vode.","")</f>
        <v>V letu 2017 se je na čistilni napravi čistilo 8980 m3 odpadne vode.</v>
      </c>
    </row>
    <row r="3" ht="12.75" customHeight="1"/>
    <row r="4" ht="15.75">
      <c r="A4" s="181" t="s">
        <v>103</v>
      </c>
    </row>
    <row r="5" ht="112.5" customHeight="1">
      <c r="A5" s="345" t="s">
        <v>3195</v>
      </c>
    </row>
    <row r="6" ht="12.75">
      <c r="A6" s="186"/>
    </row>
    <row r="7" ht="12.75">
      <c r="A7" s="186"/>
    </row>
    <row r="9" ht="15.75" customHeight="1">
      <c r="A9" s="181" t="s">
        <v>104</v>
      </c>
    </row>
    <row r="10" ht="25.5" customHeight="1">
      <c r="A10" s="344" t="s">
        <v>3196</v>
      </c>
    </row>
    <row r="11" ht="12.75">
      <c r="A11" s="186"/>
    </row>
    <row r="12" ht="38.25" customHeight="1">
      <c r="A12" s="344" t="s">
        <v>3197</v>
      </c>
    </row>
    <row r="14" ht="31.5">
      <c r="A14" s="272" t="s">
        <v>607</v>
      </c>
    </row>
    <row r="15" ht="12.75">
      <c r="A15" s="221"/>
    </row>
    <row r="16" ht="12.75">
      <c r="A16" s="221"/>
    </row>
    <row r="17" ht="12.75">
      <c r="A17" s="221"/>
    </row>
    <row r="19" ht="15.75">
      <c r="A19" s="181" t="s">
        <v>581</v>
      </c>
    </row>
    <row r="20" ht="12.75">
      <c r="A20" s="186"/>
    </row>
  </sheetData>
  <sheetProtection password="ED2E" sheet="1" objects="1" scenarios="1" formatCells="0"/>
  <printOptions/>
  <pageMargins left="0.984251968503937" right="0.7874015748031497" top="0.7874015748031497" bottom="0.7874015748031497" header="0" footer="0"/>
  <pageSetup blackAndWhite="1" horizontalDpi="300" verticalDpi="300" orientation="portrait" paperSize="9" r:id="rId3"/>
  <headerFooter alignWithMargins="0">
    <oddHeader>&amp;LPoročilo o obratovalnem monitoringu odpadnih vod</oddHeader>
    <oddFooter>&amp;L&amp;F&amp;CStran &amp;P</oddFooter>
  </headerFooter>
  <legacyDrawing r:id="rId2"/>
</worksheet>
</file>

<file path=xl/worksheets/sheet7.xml><?xml version="1.0" encoding="utf-8"?>
<worksheet xmlns="http://schemas.openxmlformats.org/spreadsheetml/2006/main" xmlns:r="http://schemas.openxmlformats.org/officeDocument/2006/relationships">
  <sheetPr codeName="List3">
    <pageSetUpPr fitToPage="1"/>
  </sheetPr>
  <dimension ref="A1:G24"/>
  <sheetViews>
    <sheetView zoomScalePageLayoutView="0" workbookViewId="0" topLeftCell="A1">
      <selection activeCell="G19" sqref="G19"/>
    </sheetView>
  </sheetViews>
  <sheetFormatPr defaultColWidth="9.00390625" defaultRowHeight="12.75"/>
  <cols>
    <col min="1" max="1" width="7.75390625" style="50" customWidth="1"/>
    <col min="2" max="2" width="26.75390625" style="50" customWidth="1"/>
    <col min="3" max="3" width="13.00390625" style="50" customWidth="1"/>
    <col min="4" max="4" width="14.125" style="50" customWidth="1"/>
    <col min="5" max="5" width="54.75390625" style="49" customWidth="1"/>
    <col min="6" max="6" width="25.00390625" style="49" customWidth="1"/>
    <col min="7" max="7" width="36.375" style="49" customWidth="1"/>
    <col min="8" max="16384" width="9.125" style="49" customWidth="1"/>
  </cols>
  <sheetData>
    <row r="1" spans="1:7" ht="78.75" customHeight="1" thickBot="1">
      <c r="A1" s="264">
        <v>11</v>
      </c>
      <c r="B1" s="263"/>
      <c r="C1" s="263"/>
      <c r="D1" s="263"/>
      <c r="E1" s="263"/>
      <c r="F1" s="451"/>
      <c r="G1" s="451"/>
    </row>
    <row r="2" spans="1:7" ht="28.5" customHeight="1" thickBot="1">
      <c r="A2" s="448" t="s">
        <v>604</v>
      </c>
      <c r="B2" s="449"/>
      <c r="C2" s="449"/>
      <c r="D2" s="449"/>
      <c r="E2" s="449"/>
      <c r="F2" s="449"/>
      <c r="G2" s="450"/>
    </row>
    <row r="3" spans="1:7" ht="48.75" thickBot="1" thickTop="1">
      <c r="A3" s="347" t="s">
        <v>17</v>
      </c>
      <c r="B3" s="348" t="s">
        <v>44</v>
      </c>
      <c r="C3" s="348" t="s">
        <v>115</v>
      </c>
      <c r="D3" s="348" t="s">
        <v>116</v>
      </c>
      <c r="E3" s="348" t="s">
        <v>45</v>
      </c>
      <c r="F3" s="348" t="s">
        <v>113</v>
      </c>
      <c r="G3" s="349" t="s">
        <v>114</v>
      </c>
    </row>
    <row r="4" spans="1:7" ht="13.5" thickTop="1">
      <c r="A4" s="350">
        <v>1</v>
      </c>
      <c r="B4" s="351" t="s">
        <v>31</v>
      </c>
      <c r="C4" s="352"/>
      <c r="D4" s="353"/>
      <c r="E4" s="363" t="s">
        <v>3198</v>
      </c>
      <c r="F4" s="364" t="s">
        <v>3185</v>
      </c>
      <c r="G4" s="365" t="s">
        <v>28</v>
      </c>
    </row>
    <row r="5" spans="1:7" ht="12.75">
      <c r="A5" s="354">
        <v>2</v>
      </c>
      <c r="B5" s="355" t="s">
        <v>32</v>
      </c>
      <c r="C5" s="352"/>
      <c r="D5" s="353"/>
      <c r="E5" s="366" t="s">
        <v>3184</v>
      </c>
      <c r="F5" s="367" t="s">
        <v>3185</v>
      </c>
      <c r="G5" s="368" t="s">
        <v>28</v>
      </c>
    </row>
    <row r="6" spans="1:7" ht="12.75">
      <c r="A6" s="354">
        <v>3</v>
      </c>
      <c r="B6" s="355" t="s">
        <v>117</v>
      </c>
      <c r="C6" s="375">
        <v>1</v>
      </c>
      <c r="D6" s="376">
        <v>2</v>
      </c>
      <c r="E6" s="366" t="s">
        <v>3186</v>
      </c>
      <c r="F6" s="367" t="s">
        <v>3185</v>
      </c>
      <c r="G6" s="368" t="s">
        <v>28</v>
      </c>
    </row>
    <row r="7" spans="1:7" ht="12.75">
      <c r="A7" s="356">
        <v>26</v>
      </c>
      <c r="B7" s="357" t="s">
        <v>122</v>
      </c>
      <c r="C7" s="375">
        <v>1</v>
      </c>
      <c r="D7" s="376">
        <v>2</v>
      </c>
      <c r="E7" s="366" t="s">
        <v>3187</v>
      </c>
      <c r="F7" s="367" t="s">
        <v>3185</v>
      </c>
      <c r="G7" s="368" t="s">
        <v>28</v>
      </c>
    </row>
    <row r="8" spans="1:7" ht="12.75">
      <c r="A8" s="358">
        <v>38</v>
      </c>
      <c r="B8" s="355" t="s">
        <v>119</v>
      </c>
      <c r="C8" s="375">
        <v>4</v>
      </c>
      <c r="D8" s="376">
        <v>10</v>
      </c>
      <c r="E8" s="366" t="s">
        <v>3188</v>
      </c>
      <c r="F8" s="367" t="s">
        <v>3185</v>
      </c>
      <c r="G8" s="368" t="s">
        <v>28</v>
      </c>
    </row>
    <row r="9" spans="1:7" ht="15.75">
      <c r="A9" s="354">
        <v>39</v>
      </c>
      <c r="B9" s="355" t="s">
        <v>3199</v>
      </c>
      <c r="C9" s="375">
        <v>1</v>
      </c>
      <c r="D9" s="376">
        <v>4</v>
      </c>
      <c r="E9" s="366" t="s">
        <v>3189</v>
      </c>
      <c r="F9" s="367" t="s">
        <v>3185</v>
      </c>
      <c r="G9" s="365" t="s">
        <v>28</v>
      </c>
    </row>
    <row r="10" spans="1:7" ht="12.75">
      <c r="A10" s="356">
        <v>33</v>
      </c>
      <c r="B10" s="357" t="s">
        <v>120</v>
      </c>
      <c r="C10" s="375">
        <v>0.04</v>
      </c>
      <c r="D10" s="376">
        <v>0.08</v>
      </c>
      <c r="E10" s="366" t="s">
        <v>3190</v>
      </c>
      <c r="F10" s="367" t="s">
        <v>3185</v>
      </c>
      <c r="G10" s="368" t="s">
        <v>28</v>
      </c>
    </row>
    <row r="11" spans="1:7" ht="12.75">
      <c r="A11" s="356">
        <v>60</v>
      </c>
      <c r="B11" s="357" t="s">
        <v>121</v>
      </c>
      <c r="C11" s="375">
        <v>1</v>
      </c>
      <c r="D11" s="376">
        <v>2</v>
      </c>
      <c r="E11" s="366" t="s">
        <v>3191</v>
      </c>
      <c r="F11" s="367" t="s">
        <v>3177</v>
      </c>
      <c r="G11" s="368" t="s">
        <v>28</v>
      </c>
    </row>
    <row r="12" spans="1:7" ht="12.75">
      <c r="A12" s="356">
        <v>28</v>
      </c>
      <c r="B12" s="357" t="s">
        <v>123</v>
      </c>
      <c r="C12" s="375">
        <v>0.25</v>
      </c>
      <c r="D12" s="376">
        <v>0.5</v>
      </c>
      <c r="E12" s="366" t="s">
        <v>3192</v>
      </c>
      <c r="F12" s="367" t="s">
        <v>3185</v>
      </c>
      <c r="G12" s="368" t="s">
        <v>28</v>
      </c>
    </row>
    <row r="13" spans="1:7" ht="12.75">
      <c r="A13" s="358">
        <v>27</v>
      </c>
      <c r="B13" s="355" t="s">
        <v>124</v>
      </c>
      <c r="C13" s="375">
        <v>0.06</v>
      </c>
      <c r="D13" s="376">
        <v>0.12</v>
      </c>
      <c r="E13" s="366" t="s">
        <v>3192</v>
      </c>
      <c r="F13" s="367" t="s">
        <v>3185</v>
      </c>
      <c r="G13" s="368" t="s">
        <v>28</v>
      </c>
    </row>
    <row r="14" spans="1:7" ht="12.75">
      <c r="A14" s="359">
        <v>61</v>
      </c>
      <c r="B14" s="360" t="s">
        <v>125</v>
      </c>
      <c r="C14" s="377">
        <v>1</v>
      </c>
      <c r="D14" s="378">
        <v>2</v>
      </c>
      <c r="E14" s="369" t="s">
        <v>3193</v>
      </c>
      <c r="F14" s="370" t="s">
        <v>3185</v>
      </c>
      <c r="G14" s="371" t="s">
        <v>28</v>
      </c>
    </row>
    <row r="15" spans="1:7" ht="13.5" thickBot="1">
      <c r="A15" s="361">
        <v>4</v>
      </c>
      <c r="B15" s="362" t="s">
        <v>118</v>
      </c>
      <c r="C15" s="379">
        <v>0.05</v>
      </c>
      <c r="D15" s="380">
        <v>0.1</v>
      </c>
      <c r="E15" s="372" t="s">
        <v>3194</v>
      </c>
      <c r="F15" s="373" t="s">
        <v>3185</v>
      </c>
      <c r="G15" s="374" t="s">
        <v>28</v>
      </c>
    </row>
    <row r="16" spans="1:7" ht="12.75">
      <c r="A16" s="194"/>
      <c r="B16" s="194"/>
      <c r="C16" s="194"/>
      <c r="D16" s="194"/>
      <c r="E16" s="195"/>
      <c r="F16" s="195"/>
      <c r="G16" s="195"/>
    </row>
    <row r="17" spans="1:7" ht="12.75">
      <c r="A17" s="194"/>
      <c r="B17" s="194"/>
      <c r="C17" s="194"/>
      <c r="D17" s="194"/>
      <c r="E17" s="195"/>
      <c r="F17" s="195"/>
      <c r="G17" s="195"/>
    </row>
    <row r="18" spans="1:7" ht="12.75">
      <c r="A18" s="194"/>
      <c r="B18" s="194"/>
      <c r="C18" s="194"/>
      <c r="D18" s="194"/>
      <c r="E18" s="195"/>
      <c r="F18" s="195"/>
      <c r="G18" s="195"/>
    </row>
    <row r="19" spans="1:7" ht="12.75">
      <c r="A19" s="194"/>
      <c r="B19" s="194"/>
      <c r="C19" s="194"/>
      <c r="D19" s="194"/>
      <c r="E19" s="195"/>
      <c r="F19" s="195"/>
      <c r="G19" s="195"/>
    </row>
    <row r="20" spans="1:7" ht="12.75">
      <c r="A20" s="194"/>
      <c r="B20" s="194"/>
      <c r="C20" s="194"/>
      <c r="D20" s="194"/>
      <c r="E20" s="195"/>
      <c r="F20" s="195"/>
      <c r="G20" s="195"/>
    </row>
    <row r="21" spans="1:7" ht="12.75">
      <c r="A21" s="194"/>
      <c r="B21" s="194"/>
      <c r="C21" s="194"/>
      <c r="D21" s="194"/>
      <c r="E21" s="195"/>
      <c r="F21" s="195"/>
      <c r="G21" s="195"/>
    </row>
    <row r="22" spans="1:7" ht="12.75">
      <c r="A22" s="194"/>
      <c r="B22" s="194"/>
      <c r="C22" s="194"/>
      <c r="D22" s="194"/>
      <c r="E22" s="195"/>
      <c r="F22" s="195"/>
      <c r="G22" s="195"/>
    </row>
    <row r="23" spans="1:7" ht="12.75">
      <c r="A23" s="194"/>
      <c r="B23" s="194"/>
      <c r="C23" s="194"/>
      <c r="D23" s="194"/>
      <c r="E23" s="195"/>
      <c r="F23" s="195"/>
      <c r="G23" s="195"/>
    </row>
    <row r="24" spans="1:7" ht="12.75">
      <c r="A24" s="194"/>
      <c r="B24" s="194"/>
      <c r="C24" s="194"/>
      <c r="D24" s="194"/>
      <c r="E24" s="195"/>
      <c r="F24" s="195"/>
      <c r="G24" s="195"/>
    </row>
  </sheetData>
  <sheetProtection formatCells="0"/>
  <mergeCells count="2">
    <mergeCell ref="A2:G2"/>
    <mergeCell ref="F1:G1"/>
  </mergeCells>
  <dataValidations count="4">
    <dataValidation type="custom" operator="lessThanOrEqual" showInputMessage="1" showErrorMessage="1" errorTitle="Napačna vrednost za LOD ali LOQ" error="Meja zaznavnosti (LOD) in meja določljivosti (LOQ) se podajata kot decimalno število večje od nič. Če meje niso določljive se vrednosti ne piše (prazna celica). LOD mora biti manjše ali enako LOQ." sqref="C4:C15">
      <formula1>IF(OR(AND(D4&lt;&gt;"",D4&lt;C4),C4&lt;0),"",C4)</formula1>
    </dataValidation>
    <dataValidation type="custom" operator="greaterThanOrEqual" showInputMessage="1" showErrorMessage="1" errorTitle="Napačna vrednost za LOD ali LOQ" error="Meja zaznavnosti (LOD) in meja določljivosti (LOQ) se podajata kot decimalno število večje od nič. Če meje niso določljive se vrednosti ne piše (prazna celica). LOQ mora biti večje ali enako LOD." sqref="D4:D15">
      <formula1>IF(OR(D4&lt;C4,D4&lt;0),"",D4)</formula1>
    </dataValidation>
    <dataValidation allowBlank="1" showInputMessage="1" showErrorMessage="1" promptTitle="Vsebina celice" prompt="V tej celici se nahaja zaporedna številka parametra iz splošne uredbe. Če parameter v splošni uredbi ni definiran je številka iz baze podatkov ARSO. Celica se vpiše samodejno ob dodajanju nove vrstice meritev." sqref="A4:A15"/>
    <dataValidation allowBlank="1" showInputMessage="1" showErrorMessage="1" promptTitle="Vsebina celice" prompt="V tej celici se nahaja naziv parametra." sqref="B14"/>
  </dataValidations>
  <printOptions/>
  <pageMargins left="0.984251968503937" right="0.5905511811023623" top="0.7874015748031497" bottom="0.7874015748031497" header="0" footer="0"/>
  <pageSetup blackAndWhite="1" fitToHeight="1" fitToWidth="1" horizontalDpi="600" verticalDpi="600" orientation="landscape" paperSize="9" scale="76" r:id="rId3"/>
  <headerFooter alignWithMargins="0">
    <oddHeader>&amp;LPoročilo o obratovalnem monitoringu odpadnih vod</oddHeader>
    <oddFooter>&amp;L&amp;F&amp;CStran &amp;P</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List5">
    <pageSetUpPr fitToPage="1"/>
  </sheetPr>
  <dimension ref="A1:AH84"/>
  <sheetViews>
    <sheetView zoomScalePageLayoutView="0" workbookViewId="0" topLeftCell="A7">
      <selection activeCell="Q25" sqref="Q25"/>
    </sheetView>
  </sheetViews>
  <sheetFormatPr defaultColWidth="9.00390625" defaultRowHeight="12.75"/>
  <cols>
    <col min="1" max="1" width="7.625" style="45" customWidth="1"/>
    <col min="2" max="2" width="18.25390625" style="46" customWidth="1"/>
    <col min="3" max="3" width="7.875" style="4" customWidth="1"/>
    <col min="4" max="4" width="9.875" style="45" customWidth="1"/>
    <col min="5" max="16" width="8.75390625" style="15" customWidth="1"/>
    <col min="17" max="17" width="11.375" style="45" customWidth="1"/>
    <col min="18" max="18" width="9.75390625" style="45" customWidth="1"/>
    <col min="19" max="19" width="9.375" style="45" customWidth="1"/>
    <col min="20" max="20" width="8.625" style="47" customWidth="1"/>
    <col min="21" max="21" width="17.125" style="48" customWidth="1"/>
    <col min="22" max="22" width="15.00390625" style="14" customWidth="1"/>
    <col min="23" max="23" width="18.75390625" style="14" customWidth="1"/>
    <col min="24" max="34" width="9.125" style="14" customWidth="1"/>
    <col min="35" max="16384" width="9.125" style="15" customWidth="1"/>
  </cols>
  <sheetData>
    <row r="1" spans="16:21" ht="49.5" customHeight="1" thickBot="1">
      <c r="P1" s="457" t="s">
        <v>608</v>
      </c>
      <c r="Q1" s="458"/>
      <c r="R1" s="458"/>
      <c r="S1" s="458"/>
      <c r="T1" s="458"/>
      <c r="U1" s="458"/>
    </row>
    <row r="2" spans="1:21" ht="13.5" thickBot="1">
      <c r="A2" s="141" t="s">
        <v>126</v>
      </c>
      <c r="B2" s="71"/>
      <c r="C2" s="67"/>
      <c r="D2" s="72"/>
      <c r="E2" s="73"/>
      <c r="F2" s="73"/>
      <c r="G2" s="73"/>
      <c r="H2" s="73"/>
      <c r="I2" s="73"/>
      <c r="J2" s="73"/>
      <c r="K2" s="140" t="str">
        <f>IF(Poročilo_3!B3="","",Poročilo_3!B3)</f>
        <v>FRANKOLOVO</v>
      </c>
      <c r="L2" s="73"/>
      <c r="M2" s="73"/>
      <c r="N2" s="73"/>
      <c r="O2" s="73"/>
      <c r="P2" s="241"/>
      <c r="Q2" s="226"/>
      <c r="R2" s="226"/>
      <c r="S2" s="226"/>
      <c r="T2" s="232" t="e">
        <v>#N/A</v>
      </c>
      <c r="U2" s="228"/>
    </row>
    <row r="3" spans="1:21" ht="15" thickBot="1">
      <c r="A3" s="68" t="s">
        <v>60</v>
      </c>
      <c r="E3" s="74">
        <f>IF(Poročilo_3!$B$54="","",Poročilo_3!$B$54)</f>
        <v>6</v>
      </c>
      <c r="F3" s="76" t="s">
        <v>64</v>
      </c>
      <c r="L3" s="79"/>
      <c r="M3" s="15">
        <f>IF(Poročilo_3!B49="","",Poročilo_3!B49)</f>
        <v>8.98</v>
      </c>
      <c r="P3" s="241"/>
      <c r="Q3" s="226"/>
      <c r="R3" s="226"/>
      <c r="S3" s="226"/>
      <c r="T3" s="227"/>
      <c r="U3" s="228"/>
    </row>
    <row r="4" spans="1:21" ht="13.5" thickBot="1">
      <c r="A4" s="70" t="s">
        <v>86</v>
      </c>
      <c r="B4" s="71"/>
      <c r="C4" s="67"/>
      <c r="D4" s="72"/>
      <c r="E4" s="75" t="str">
        <f>IF(Poročilo_3!B55="","",Poročilo_3!B55)</f>
        <v>DA</v>
      </c>
      <c r="F4" s="77" t="s">
        <v>66</v>
      </c>
      <c r="G4" s="73"/>
      <c r="H4" s="73"/>
      <c r="I4" s="79"/>
      <c r="J4" s="73" t="str">
        <f>IF(Poročilo_3!B50="","",Poročilo_3!B50)</f>
        <v>Tesnica</v>
      </c>
      <c r="K4" s="73"/>
      <c r="L4" s="73"/>
      <c r="M4" s="73"/>
      <c r="N4" s="73"/>
      <c r="O4" s="73"/>
      <c r="P4" s="241"/>
      <c r="Q4" s="226"/>
      <c r="R4" s="226"/>
      <c r="S4" s="226"/>
      <c r="T4" s="227"/>
      <c r="U4" s="228"/>
    </row>
    <row r="5" spans="1:21" ht="13.5" customHeight="1" thickBot="1">
      <c r="A5" s="69" t="s">
        <v>63</v>
      </c>
      <c r="E5" s="75">
        <f>IF(Poročilo_3!B56="","",Poročilo_3!B56)</f>
        <v>365</v>
      </c>
      <c r="F5" s="78" t="s">
        <v>65</v>
      </c>
      <c r="H5" s="79"/>
      <c r="I5" s="15">
        <f>IF(Poročilo_3!B14="","",Poročilo_3!B14)</f>
        <v>800</v>
      </c>
      <c r="P5" s="241"/>
      <c r="Q5" s="226"/>
      <c r="R5" s="226"/>
      <c r="S5" s="226"/>
      <c r="T5" s="227"/>
      <c r="U5" s="228"/>
    </row>
    <row r="6" spans="1:34" s="4" customFormat="1" ht="13.5" customHeight="1" thickBot="1">
      <c r="A6" s="80" t="s">
        <v>62</v>
      </c>
      <c r="B6" s="59"/>
      <c r="C6" s="60"/>
      <c r="D6" s="59"/>
      <c r="E6" s="60"/>
      <c r="F6" s="60"/>
      <c r="G6" s="81" t="str">
        <f>IF(Poročilo_3!B57="","",Poročilo_3!B57)</f>
        <v>8 OVD</v>
      </c>
      <c r="H6" s="60"/>
      <c r="I6" s="60"/>
      <c r="J6" s="60"/>
      <c r="K6" s="60"/>
      <c r="L6" s="60"/>
      <c r="M6" s="60"/>
      <c r="N6" s="60"/>
      <c r="O6" s="60"/>
      <c r="P6" s="242"/>
      <c r="Q6" s="229"/>
      <c r="R6" s="229"/>
      <c r="S6" s="229"/>
      <c r="T6" s="230"/>
      <c r="U6" s="231"/>
      <c r="V6" s="3"/>
      <c r="W6" s="3"/>
      <c r="X6" s="3"/>
      <c r="Y6" s="3"/>
      <c r="Z6" s="3"/>
      <c r="AA6" s="3"/>
      <c r="AB6" s="3"/>
      <c r="AC6" s="3"/>
      <c r="AD6" s="3"/>
      <c r="AE6" s="3"/>
      <c r="AF6" s="3"/>
      <c r="AG6" s="3"/>
      <c r="AH6" s="3"/>
    </row>
    <row r="7" spans="1:34" s="4" customFormat="1" ht="12.75">
      <c r="A7" s="61" t="s">
        <v>17</v>
      </c>
      <c r="B7" s="61" t="s">
        <v>18</v>
      </c>
      <c r="C7" s="62"/>
      <c r="D7" s="61" t="s">
        <v>19</v>
      </c>
      <c r="E7" s="63"/>
      <c r="F7" s="64"/>
      <c r="G7" s="64"/>
      <c r="H7" s="64"/>
      <c r="I7" s="64"/>
      <c r="J7" s="64" t="s">
        <v>20</v>
      </c>
      <c r="K7" s="64"/>
      <c r="L7" s="64"/>
      <c r="M7" s="64"/>
      <c r="N7" s="64"/>
      <c r="O7" s="64"/>
      <c r="P7" s="65"/>
      <c r="Q7" s="61" t="s">
        <v>21</v>
      </c>
      <c r="R7" s="61" t="s">
        <v>22</v>
      </c>
      <c r="S7" s="61" t="s">
        <v>23</v>
      </c>
      <c r="T7" s="66" t="s">
        <v>24</v>
      </c>
      <c r="U7" s="455" t="s">
        <v>3089</v>
      </c>
      <c r="V7" s="149"/>
      <c r="W7" s="149"/>
      <c r="X7" s="3"/>
      <c r="Y7" s="3"/>
      <c r="Z7" s="3"/>
      <c r="AA7" s="3"/>
      <c r="AB7" s="3"/>
      <c r="AC7" s="3"/>
      <c r="AD7" s="3"/>
      <c r="AE7" s="3"/>
      <c r="AF7" s="3"/>
      <c r="AG7" s="3"/>
      <c r="AH7" s="3"/>
    </row>
    <row r="8" spans="1:34" s="4" customFormat="1" ht="13.5" thickBot="1">
      <c r="A8" s="9" t="s">
        <v>59</v>
      </c>
      <c r="B8" s="9" t="s">
        <v>25</v>
      </c>
      <c r="C8" s="10"/>
      <c r="D8" s="9" t="s">
        <v>26</v>
      </c>
      <c r="E8" s="11">
        <v>1</v>
      </c>
      <c r="F8" s="12">
        <v>2</v>
      </c>
      <c r="G8" s="12">
        <v>3</v>
      </c>
      <c r="H8" s="12">
        <v>4</v>
      </c>
      <c r="I8" s="12">
        <v>5</v>
      </c>
      <c r="J8" s="12">
        <v>6</v>
      </c>
      <c r="K8" s="12">
        <v>7</v>
      </c>
      <c r="L8" s="12">
        <v>8</v>
      </c>
      <c r="M8" s="12">
        <v>9</v>
      </c>
      <c r="N8" s="12">
        <v>10</v>
      </c>
      <c r="O8" s="12">
        <v>11</v>
      </c>
      <c r="P8" s="11">
        <v>12</v>
      </c>
      <c r="Q8" s="9" t="s">
        <v>26</v>
      </c>
      <c r="R8" s="9" t="s">
        <v>26</v>
      </c>
      <c r="S8" s="9" t="s">
        <v>26</v>
      </c>
      <c r="T8" s="13"/>
      <c r="U8" s="456"/>
      <c r="V8" s="149"/>
      <c r="W8" s="149"/>
      <c r="X8" s="3"/>
      <c r="Y8" s="3"/>
      <c r="Z8" s="3"/>
      <c r="AA8" s="3"/>
      <c r="AB8" s="3"/>
      <c r="AC8" s="3"/>
      <c r="AD8" s="3"/>
      <c r="AE8" s="3"/>
      <c r="AF8" s="3"/>
      <c r="AG8" s="3"/>
      <c r="AH8" s="3"/>
    </row>
    <row r="9" spans="1:34" s="4" customFormat="1" ht="13.5" thickTop="1">
      <c r="A9" s="107" t="s">
        <v>79</v>
      </c>
      <c r="B9" s="106"/>
      <c r="C9" s="6" t="s">
        <v>218</v>
      </c>
      <c r="D9" s="5" t="s">
        <v>28</v>
      </c>
      <c r="E9" s="164">
        <v>55180</v>
      </c>
      <c r="F9" s="165">
        <v>79303</v>
      </c>
      <c r="G9" s="164">
        <v>113924</v>
      </c>
      <c r="H9" s="166">
        <v>130598</v>
      </c>
      <c r="I9" s="166"/>
      <c r="J9" s="166"/>
      <c r="K9" s="166"/>
      <c r="L9" s="166"/>
      <c r="M9" s="166"/>
      <c r="N9" s="166"/>
      <c r="O9" s="166"/>
      <c r="P9" s="164"/>
      <c r="Q9" s="5" t="s">
        <v>28</v>
      </c>
      <c r="R9" s="5" t="s">
        <v>28</v>
      </c>
      <c r="S9" s="5" t="s">
        <v>28</v>
      </c>
      <c r="T9" s="7" t="s">
        <v>28</v>
      </c>
      <c r="U9" s="8" t="s">
        <v>28</v>
      </c>
      <c r="V9" s="149"/>
      <c r="W9" s="149"/>
      <c r="X9" s="3"/>
      <c r="Y9" s="3"/>
      <c r="Z9" s="3"/>
      <c r="AA9" s="3"/>
      <c r="AB9" s="3"/>
      <c r="AC9" s="3"/>
      <c r="AD9" s="3"/>
      <c r="AE9" s="3"/>
      <c r="AF9" s="3"/>
      <c r="AG9" s="3"/>
      <c r="AH9" s="3"/>
    </row>
    <row r="10" spans="1:34" s="4" customFormat="1" ht="13.5" thickBot="1">
      <c r="A10" s="108" t="s">
        <v>79</v>
      </c>
      <c r="B10" s="20"/>
      <c r="C10" s="18" t="s">
        <v>29</v>
      </c>
      <c r="D10" s="21" t="s">
        <v>28</v>
      </c>
      <c r="E10" s="167">
        <v>55186</v>
      </c>
      <c r="F10" s="167">
        <v>79304</v>
      </c>
      <c r="G10" s="168">
        <v>113925</v>
      </c>
      <c r="H10" s="169">
        <v>130599</v>
      </c>
      <c r="I10" s="169"/>
      <c r="J10" s="169"/>
      <c r="K10" s="169"/>
      <c r="L10" s="169"/>
      <c r="M10" s="169"/>
      <c r="N10" s="169"/>
      <c r="O10" s="169"/>
      <c r="P10" s="167"/>
      <c r="Q10" s="20" t="s">
        <v>28</v>
      </c>
      <c r="R10" s="20" t="s">
        <v>28</v>
      </c>
      <c r="S10" s="20" t="s">
        <v>28</v>
      </c>
      <c r="T10" s="32" t="s">
        <v>28</v>
      </c>
      <c r="U10" s="33" t="s">
        <v>28</v>
      </c>
      <c r="V10" s="149"/>
      <c r="W10" s="149"/>
      <c r="X10" s="3"/>
      <c r="Y10" s="3"/>
      <c r="Z10" s="3"/>
      <c r="AA10" s="3"/>
      <c r="AB10" s="3"/>
      <c r="AC10" s="3"/>
      <c r="AD10" s="3"/>
      <c r="AE10" s="3"/>
      <c r="AF10" s="3"/>
      <c r="AG10" s="3"/>
      <c r="AH10" s="3"/>
    </row>
    <row r="11" spans="1:23" ht="12.75">
      <c r="A11" s="5"/>
      <c r="B11" s="5" t="s">
        <v>27</v>
      </c>
      <c r="C11" s="6" t="s">
        <v>218</v>
      </c>
      <c r="D11" s="109" t="s">
        <v>28</v>
      </c>
      <c r="E11" s="381">
        <v>42879</v>
      </c>
      <c r="F11" s="382">
        <v>42934</v>
      </c>
      <c r="G11" s="382">
        <v>43019</v>
      </c>
      <c r="H11" s="382">
        <v>43059</v>
      </c>
      <c r="I11" s="142"/>
      <c r="J11" s="142"/>
      <c r="K11" s="142"/>
      <c r="L11" s="142"/>
      <c r="M11" s="142"/>
      <c r="N11" s="142"/>
      <c r="O11" s="142"/>
      <c r="P11" s="142"/>
      <c r="Q11" s="5" t="s">
        <v>28</v>
      </c>
      <c r="R11" s="5" t="s">
        <v>28</v>
      </c>
      <c r="S11" s="5" t="s">
        <v>28</v>
      </c>
      <c r="T11" s="7" t="s">
        <v>28</v>
      </c>
      <c r="U11" s="8" t="s">
        <v>28</v>
      </c>
      <c r="V11" s="150"/>
      <c r="W11" s="150"/>
    </row>
    <row r="12" spans="1:23" ht="13.5" thickBot="1">
      <c r="A12" s="16"/>
      <c r="B12" s="17" t="s">
        <v>85</v>
      </c>
      <c r="C12" s="18" t="s">
        <v>29</v>
      </c>
      <c r="D12" s="19" t="s">
        <v>28</v>
      </c>
      <c r="E12" s="383">
        <v>42879</v>
      </c>
      <c r="F12" s="384">
        <v>42934</v>
      </c>
      <c r="G12" s="384">
        <v>43019</v>
      </c>
      <c r="H12" s="384">
        <v>43059</v>
      </c>
      <c r="I12" s="143"/>
      <c r="J12" s="143"/>
      <c r="K12" s="143"/>
      <c r="L12" s="143"/>
      <c r="M12" s="143"/>
      <c r="N12" s="143"/>
      <c r="O12" s="143"/>
      <c r="P12" s="143"/>
      <c r="Q12" s="20" t="s">
        <v>28</v>
      </c>
      <c r="R12" s="21" t="s">
        <v>28</v>
      </c>
      <c r="S12" s="21" t="s">
        <v>28</v>
      </c>
      <c r="T12" s="22" t="s">
        <v>28</v>
      </c>
      <c r="U12" s="23" t="s">
        <v>28</v>
      </c>
      <c r="V12" s="150"/>
      <c r="W12" s="150"/>
    </row>
    <row r="13" spans="1:23" ht="12.75">
      <c r="A13" s="24"/>
      <c r="B13" s="5" t="s">
        <v>580</v>
      </c>
      <c r="C13" s="25" t="s">
        <v>218</v>
      </c>
      <c r="D13" s="26" t="s">
        <v>28</v>
      </c>
      <c r="E13" s="385">
        <v>0.6666666666666666</v>
      </c>
      <c r="F13" s="386">
        <v>0.6666666666666666</v>
      </c>
      <c r="G13" s="386">
        <v>0.6666666666666666</v>
      </c>
      <c r="H13" s="386">
        <v>0.3958333333333333</v>
      </c>
      <c r="I13" s="144"/>
      <c r="J13" s="144"/>
      <c r="K13" s="144"/>
      <c r="L13" s="163"/>
      <c r="M13" s="144"/>
      <c r="N13" s="144"/>
      <c r="O13" s="144"/>
      <c r="P13" s="144"/>
      <c r="Q13" s="27" t="s">
        <v>28</v>
      </c>
      <c r="R13" s="28" t="s">
        <v>28</v>
      </c>
      <c r="S13" s="28" t="s">
        <v>28</v>
      </c>
      <c r="T13" s="29" t="s">
        <v>28</v>
      </c>
      <c r="U13" s="30" t="s">
        <v>28</v>
      </c>
      <c r="V13" s="150"/>
      <c r="W13" s="150"/>
    </row>
    <row r="14" spans="1:23" ht="13.5" thickBot="1">
      <c r="A14" s="16"/>
      <c r="B14" s="17" t="s">
        <v>30</v>
      </c>
      <c r="C14" s="18" t="s">
        <v>29</v>
      </c>
      <c r="D14" s="19" t="s">
        <v>28</v>
      </c>
      <c r="E14" s="387">
        <v>0.6666666666666666</v>
      </c>
      <c r="F14" s="388">
        <v>0.6666666666666666</v>
      </c>
      <c r="G14" s="388">
        <v>0.6666666666666666</v>
      </c>
      <c r="H14" s="388">
        <v>0.3958333333333333</v>
      </c>
      <c r="I14" s="31"/>
      <c r="J14" s="31"/>
      <c r="K14" s="31"/>
      <c r="L14" s="31"/>
      <c r="M14" s="31"/>
      <c r="N14" s="31"/>
      <c r="O14" s="31"/>
      <c r="P14" s="31"/>
      <c r="Q14" s="20" t="s">
        <v>28</v>
      </c>
      <c r="R14" s="20" t="s">
        <v>28</v>
      </c>
      <c r="S14" s="20" t="s">
        <v>28</v>
      </c>
      <c r="T14" s="32" t="s">
        <v>28</v>
      </c>
      <c r="U14" s="33" t="s">
        <v>28</v>
      </c>
      <c r="V14" s="150"/>
      <c r="W14" s="150"/>
    </row>
    <row r="15" spans="1:23" ht="12.75">
      <c r="A15" s="452">
        <v>200</v>
      </c>
      <c r="B15" s="5" t="s">
        <v>217</v>
      </c>
      <c r="C15" s="25" t="s">
        <v>218</v>
      </c>
      <c r="D15" s="26" t="s">
        <v>28</v>
      </c>
      <c r="E15" s="389"/>
      <c r="F15" s="390"/>
      <c r="G15" s="390"/>
      <c r="H15" s="390"/>
      <c r="I15" s="84"/>
      <c r="J15" s="84"/>
      <c r="K15" s="84"/>
      <c r="L15" s="84"/>
      <c r="M15" s="84"/>
      <c r="N15" s="84"/>
      <c r="O15" s="84"/>
      <c r="P15" s="83"/>
      <c r="Q15" s="34">
        <v>3.5</v>
      </c>
      <c r="R15" s="210" t="s">
        <v>28</v>
      </c>
      <c r="S15" s="210" t="s">
        <v>28</v>
      </c>
      <c r="T15" s="210" t="s">
        <v>28</v>
      </c>
      <c r="U15" s="30" t="s">
        <v>28</v>
      </c>
      <c r="V15" s="150"/>
      <c r="W15" s="150"/>
    </row>
    <row r="16" spans="1:23" ht="15" thickBot="1">
      <c r="A16" s="453"/>
      <c r="B16" s="17" t="s">
        <v>216</v>
      </c>
      <c r="C16" s="18" t="s">
        <v>29</v>
      </c>
      <c r="D16" s="19" t="s">
        <v>28</v>
      </c>
      <c r="E16" s="391">
        <v>3.6</v>
      </c>
      <c r="F16" s="392"/>
      <c r="G16" s="393">
        <v>3.4</v>
      </c>
      <c r="H16" s="393">
        <v>3.5</v>
      </c>
      <c r="I16" s="86"/>
      <c r="J16" s="86"/>
      <c r="K16" s="86"/>
      <c r="L16" s="86"/>
      <c r="M16" s="86"/>
      <c r="N16" s="86"/>
      <c r="O16" s="86"/>
      <c r="P16" s="85"/>
      <c r="Q16" s="35">
        <v>3.5</v>
      </c>
      <c r="R16" s="211" t="s">
        <v>28</v>
      </c>
      <c r="S16" s="211" t="s">
        <v>28</v>
      </c>
      <c r="T16" s="211" t="s">
        <v>28</v>
      </c>
      <c r="U16" s="36" t="s">
        <v>28</v>
      </c>
      <c r="V16" s="150"/>
      <c r="W16" s="150"/>
    </row>
    <row r="17" spans="1:23" ht="12.75">
      <c r="A17" s="452">
        <v>1</v>
      </c>
      <c r="B17" s="5" t="s">
        <v>31</v>
      </c>
      <c r="C17" s="25" t="s">
        <v>218</v>
      </c>
      <c r="D17" s="26" t="s">
        <v>28</v>
      </c>
      <c r="E17" s="394">
        <v>12.6</v>
      </c>
      <c r="F17" s="395">
        <v>16.5</v>
      </c>
      <c r="G17" s="395">
        <v>15.9</v>
      </c>
      <c r="H17" s="395">
        <v>12.5</v>
      </c>
      <c r="I17" s="84"/>
      <c r="J17" s="84"/>
      <c r="K17" s="84"/>
      <c r="L17" s="84"/>
      <c r="M17" s="84"/>
      <c r="N17" s="84"/>
      <c r="O17" s="84"/>
      <c r="P17" s="83"/>
      <c r="Q17" s="162">
        <v>14.375</v>
      </c>
      <c r="R17" s="34">
        <v>12.5</v>
      </c>
      <c r="S17" s="34">
        <v>16.5</v>
      </c>
      <c r="T17" s="34">
        <v>57.5</v>
      </c>
      <c r="U17" s="37"/>
      <c r="V17" s="150"/>
      <c r="W17" s="150"/>
    </row>
    <row r="18" spans="1:23" ht="13.5" thickBot="1">
      <c r="A18" s="453"/>
      <c r="B18" s="17"/>
      <c r="C18" s="18" t="s">
        <v>29</v>
      </c>
      <c r="D18" s="19"/>
      <c r="E18" s="391">
        <v>14.8</v>
      </c>
      <c r="F18" s="393">
        <v>19.8</v>
      </c>
      <c r="G18" s="393">
        <v>17</v>
      </c>
      <c r="H18" s="393">
        <v>12.7</v>
      </c>
      <c r="I18" s="86"/>
      <c r="J18" s="86"/>
      <c r="K18" s="86"/>
      <c r="L18" s="86"/>
      <c r="M18" s="86"/>
      <c r="N18" s="86"/>
      <c r="O18" s="86"/>
      <c r="P18" s="86"/>
      <c r="Q18" s="35">
        <v>16.059285714285714</v>
      </c>
      <c r="R18" s="35">
        <v>12.7</v>
      </c>
      <c r="S18" s="35">
        <v>19.8</v>
      </c>
      <c r="T18" s="35">
        <v>64.3</v>
      </c>
      <c r="U18" s="212">
        <f>IF($M$3="",0,Q18*$M$3)</f>
        <v>144.21238571428572</v>
      </c>
      <c r="V18" s="150"/>
      <c r="W18" s="150"/>
    </row>
    <row r="19" spans="1:23" ht="12.75">
      <c r="A19" s="452">
        <v>2</v>
      </c>
      <c r="B19" s="5" t="s">
        <v>32</v>
      </c>
      <c r="C19" s="25" t="s">
        <v>218</v>
      </c>
      <c r="D19" s="26" t="s">
        <v>28</v>
      </c>
      <c r="E19" s="394">
        <v>7.5</v>
      </c>
      <c r="F19" s="396">
        <v>7.4</v>
      </c>
      <c r="G19" s="396">
        <v>7.3</v>
      </c>
      <c r="H19" s="396">
        <v>6.8</v>
      </c>
      <c r="I19" s="145"/>
      <c r="J19" s="145"/>
      <c r="K19" s="145"/>
      <c r="L19" s="145"/>
      <c r="M19" s="145"/>
      <c r="N19" s="145"/>
      <c r="O19" s="145"/>
      <c r="P19" s="145"/>
      <c r="Q19" s="162">
        <v>7.25</v>
      </c>
      <c r="R19" s="34">
        <v>6.8</v>
      </c>
      <c r="S19" s="34">
        <v>7.5</v>
      </c>
      <c r="T19" s="34">
        <v>29</v>
      </c>
      <c r="U19" s="37"/>
      <c r="V19" s="150"/>
      <c r="W19" s="150"/>
    </row>
    <row r="20" spans="1:23" ht="13.5" thickBot="1">
      <c r="A20" s="453"/>
      <c r="B20" s="17"/>
      <c r="C20" s="18" t="s">
        <v>29</v>
      </c>
      <c r="D20" s="38"/>
      <c r="E20" s="391">
        <v>7.3</v>
      </c>
      <c r="F20" s="393">
        <v>7.1</v>
      </c>
      <c r="G20" s="393">
        <v>7.4</v>
      </c>
      <c r="H20" s="393">
        <v>7.4</v>
      </c>
      <c r="I20" s="86"/>
      <c r="J20" s="86"/>
      <c r="K20" s="86"/>
      <c r="L20" s="86"/>
      <c r="M20" s="86"/>
      <c r="N20" s="86"/>
      <c r="O20" s="86"/>
      <c r="P20" s="86"/>
      <c r="Q20" s="35">
        <v>7.299285714285715</v>
      </c>
      <c r="R20" s="35">
        <v>7.1</v>
      </c>
      <c r="S20" s="35">
        <v>7.4</v>
      </c>
      <c r="T20" s="35">
        <v>29.199999999999996</v>
      </c>
      <c r="U20" s="212">
        <f>IF($M$3="",0,Q20*$M$3)</f>
        <v>65.54758571428573</v>
      </c>
      <c r="V20" s="150"/>
      <c r="W20" s="151"/>
    </row>
    <row r="21" spans="1:23" ht="12.75">
      <c r="A21" s="452">
        <v>3</v>
      </c>
      <c r="B21" s="5" t="s">
        <v>83</v>
      </c>
      <c r="C21" s="25" t="s">
        <v>218</v>
      </c>
      <c r="D21" s="26" t="s">
        <v>28</v>
      </c>
      <c r="E21" s="397">
        <v>132</v>
      </c>
      <c r="F21" s="397">
        <v>148</v>
      </c>
      <c r="G21" s="398">
        <v>122.5</v>
      </c>
      <c r="H21" s="397">
        <v>65</v>
      </c>
      <c r="I21" s="198"/>
      <c r="J21" s="198"/>
      <c r="K21" s="198"/>
      <c r="L21" s="198"/>
      <c r="M21" s="198"/>
      <c r="N21" s="198"/>
      <c r="O21" s="198"/>
      <c r="P21" s="198"/>
      <c r="Q21" s="326">
        <v>116.875</v>
      </c>
      <c r="R21" s="327">
        <v>65</v>
      </c>
      <c r="S21" s="327">
        <v>148</v>
      </c>
      <c r="T21" s="327">
        <v>467.5</v>
      </c>
      <c r="U21" s="37"/>
      <c r="V21" s="150"/>
      <c r="W21" s="150"/>
    </row>
    <row r="22" spans="1:23" ht="13.5" thickBot="1">
      <c r="A22" s="453"/>
      <c r="B22" s="17" t="s">
        <v>33</v>
      </c>
      <c r="C22" s="18" t="s">
        <v>29</v>
      </c>
      <c r="D22" s="38"/>
      <c r="E22" s="399" t="s">
        <v>3200</v>
      </c>
      <c r="F22" s="399">
        <v>4</v>
      </c>
      <c r="G22" s="400">
        <v>3</v>
      </c>
      <c r="H22" s="399" t="s">
        <v>3200</v>
      </c>
      <c r="I22" s="199"/>
      <c r="J22" s="199"/>
      <c r="K22" s="199"/>
      <c r="L22" s="199"/>
      <c r="M22" s="199"/>
      <c r="N22" s="199"/>
      <c r="O22" s="199"/>
      <c r="P22" s="199"/>
      <c r="Q22" s="328">
        <v>1.9785204081632652</v>
      </c>
      <c r="R22" s="328">
        <v>0</v>
      </c>
      <c r="S22" s="328">
        <v>4</v>
      </c>
      <c r="T22" s="328">
        <v>7</v>
      </c>
      <c r="U22" s="212">
        <f>IF($M$3="",0,Q22*$M$3)</f>
        <v>17.767113265306122</v>
      </c>
      <c r="V22" s="152"/>
      <c r="W22" s="150"/>
    </row>
    <row r="23" spans="1:23" ht="12.75">
      <c r="A23" s="452">
        <v>26</v>
      </c>
      <c r="B23" s="5" t="s">
        <v>34</v>
      </c>
      <c r="C23" s="25" t="s">
        <v>218</v>
      </c>
      <c r="D23" s="26" t="s">
        <v>28</v>
      </c>
      <c r="E23" s="401">
        <v>54.9</v>
      </c>
      <c r="F23" s="396">
        <v>66</v>
      </c>
      <c r="G23" s="396">
        <v>47.6</v>
      </c>
      <c r="H23" s="396">
        <v>36.9</v>
      </c>
      <c r="I23" s="200"/>
      <c r="J23" s="200"/>
      <c r="K23" s="200"/>
      <c r="L23" s="200"/>
      <c r="M23" s="200"/>
      <c r="N23" s="200"/>
      <c r="O23" s="200"/>
      <c r="P23" s="201"/>
      <c r="Q23" s="326">
        <v>51.35</v>
      </c>
      <c r="R23" s="327">
        <v>36.9</v>
      </c>
      <c r="S23" s="327">
        <v>66</v>
      </c>
      <c r="T23" s="327">
        <v>205.4</v>
      </c>
      <c r="U23" s="37"/>
      <c r="V23" s="150"/>
      <c r="W23" s="150"/>
    </row>
    <row r="24" spans="1:23" ht="13.5" thickBot="1">
      <c r="A24" s="453"/>
      <c r="B24" s="17" t="s">
        <v>33</v>
      </c>
      <c r="C24" s="18" t="s">
        <v>29</v>
      </c>
      <c r="D24" s="38"/>
      <c r="E24" s="402" t="s">
        <v>3200</v>
      </c>
      <c r="F24" s="392" t="s">
        <v>3200</v>
      </c>
      <c r="G24" s="392" t="s">
        <v>3200</v>
      </c>
      <c r="H24" s="403">
        <v>2</v>
      </c>
      <c r="I24" s="202"/>
      <c r="J24" s="202"/>
      <c r="K24" s="202"/>
      <c r="L24" s="202"/>
      <c r="M24" s="202"/>
      <c r="N24" s="202"/>
      <c r="O24" s="202"/>
      <c r="P24" s="203"/>
      <c r="Q24" s="328">
        <v>0.5625</v>
      </c>
      <c r="R24" s="328">
        <v>0</v>
      </c>
      <c r="S24" s="328">
        <v>2</v>
      </c>
      <c r="T24" s="328">
        <v>1.5</v>
      </c>
      <c r="U24" s="212">
        <f>IF($M$3="",0,Q24*$M$3)</f>
        <v>5.0512500000000005</v>
      </c>
      <c r="V24" s="150"/>
      <c r="W24" s="150"/>
    </row>
    <row r="25" spans="1:23" ht="12.75">
      <c r="A25" s="452">
        <v>38</v>
      </c>
      <c r="B25" s="5" t="s">
        <v>35</v>
      </c>
      <c r="C25" s="25" t="s">
        <v>218</v>
      </c>
      <c r="D25" s="26" t="s">
        <v>28</v>
      </c>
      <c r="E25" s="404">
        <v>420</v>
      </c>
      <c r="F25" s="404">
        <v>400</v>
      </c>
      <c r="G25" s="404">
        <v>370</v>
      </c>
      <c r="H25" s="404">
        <v>220</v>
      </c>
      <c r="I25" s="204"/>
      <c r="J25" s="204"/>
      <c r="K25" s="204"/>
      <c r="L25" s="204"/>
      <c r="M25" s="204"/>
      <c r="N25" s="204"/>
      <c r="O25" s="204"/>
      <c r="P25" s="204"/>
      <c r="Q25" s="37">
        <v>352.5</v>
      </c>
      <c r="R25" s="37">
        <v>220</v>
      </c>
      <c r="S25" s="37">
        <v>420</v>
      </c>
      <c r="T25" s="37">
        <v>1410</v>
      </c>
      <c r="U25" s="37"/>
      <c r="V25" s="150"/>
      <c r="W25" s="150"/>
    </row>
    <row r="26" spans="1:27" ht="13.5" thickBot="1">
      <c r="A26" s="460"/>
      <c r="B26" s="17" t="s">
        <v>33</v>
      </c>
      <c r="C26" s="39" t="s">
        <v>29</v>
      </c>
      <c r="D26" s="38">
        <v>150</v>
      </c>
      <c r="E26" s="397">
        <v>21</v>
      </c>
      <c r="F26" s="397">
        <v>26</v>
      </c>
      <c r="G26" s="397">
        <v>18</v>
      </c>
      <c r="H26" s="397">
        <v>18</v>
      </c>
      <c r="I26" s="197"/>
      <c r="J26" s="197"/>
      <c r="K26" s="197"/>
      <c r="L26" s="197"/>
      <c r="M26" s="197"/>
      <c r="N26" s="197"/>
      <c r="O26" s="197"/>
      <c r="P26" s="197"/>
      <c r="Q26" s="40">
        <v>20.771428571428572</v>
      </c>
      <c r="R26" s="37">
        <v>18</v>
      </c>
      <c r="S26" s="37">
        <v>26</v>
      </c>
      <c r="T26" s="37">
        <v>83</v>
      </c>
      <c r="U26" s="37">
        <f>IF($M$3="",0,Q26*$M$3)</f>
        <v>186.5274285714286</v>
      </c>
      <c r="V26" s="150"/>
      <c r="W26" s="150"/>
      <c r="AA26" s="170"/>
    </row>
    <row r="27" spans="1:23" ht="13.5" thickBot="1">
      <c r="A27" s="461"/>
      <c r="B27" s="20" t="s">
        <v>36</v>
      </c>
      <c r="C27" s="18" t="s">
        <v>37</v>
      </c>
      <c r="D27" s="38"/>
      <c r="E27" s="414">
        <v>95</v>
      </c>
      <c r="F27" s="414">
        <v>93.5</v>
      </c>
      <c r="G27" s="414">
        <v>95.13513513513514</v>
      </c>
      <c r="H27" s="414">
        <v>91.81818181818183</v>
      </c>
      <c r="I27" s="87"/>
      <c r="J27" s="87"/>
      <c r="K27" s="87"/>
      <c r="L27" s="87"/>
      <c r="M27" s="87"/>
      <c r="N27" s="87"/>
      <c r="O27" s="87"/>
      <c r="P27" s="87"/>
      <c r="Q27" s="153">
        <v>94.11336032388664</v>
      </c>
      <c r="R27" s="148">
        <f>IF(_xlfn.IFERROR(MATCH("lod",E27:P27,0),0)&gt;0,0,MIN(E27:P27))</f>
        <v>91.81818181818183</v>
      </c>
      <c r="S27" s="148">
        <f>MAX(E27:P27)</f>
        <v>95.13513513513514</v>
      </c>
      <c r="T27" s="35"/>
      <c r="U27" s="212"/>
      <c r="V27" s="150"/>
      <c r="W27" s="150"/>
    </row>
    <row r="28" spans="1:23" ht="14.25">
      <c r="A28" s="452">
        <v>39</v>
      </c>
      <c r="B28" s="5" t="s">
        <v>68</v>
      </c>
      <c r="C28" s="25" t="s">
        <v>218</v>
      </c>
      <c r="D28" s="26" t="s">
        <v>28</v>
      </c>
      <c r="E28" s="397">
        <v>210</v>
      </c>
      <c r="F28" s="397">
        <v>200</v>
      </c>
      <c r="G28" s="397">
        <v>180</v>
      </c>
      <c r="H28" s="397">
        <v>112</v>
      </c>
      <c r="I28" s="197"/>
      <c r="J28" s="197"/>
      <c r="K28" s="197"/>
      <c r="L28" s="197"/>
      <c r="M28" s="197"/>
      <c r="N28" s="197"/>
      <c r="O28" s="197"/>
      <c r="P28" s="197"/>
      <c r="Q28" s="37">
        <v>175.5</v>
      </c>
      <c r="R28" s="37">
        <v>112</v>
      </c>
      <c r="S28" s="37">
        <v>210</v>
      </c>
      <c r="T28" s="37">
        <v>702</v>
      </c>
      <c r="U28" s="37"/>
      <c r="V28" s="150"/>
      <c r="W28" s="150"/>
    </row>
    <row r="29" spans="1:23" ht="13.5" thickBot="1">
      <c r="A29" s="460"/>
      <c r="B29" s="17" t="s">
        <v>33</v>
      </c>
      <c r="C29" s="39" t="s">
        <v>29</v>
      </c>
      <c r="D29" s="38">
        <v>30</v>
      </c>
      <c r="E29" s="405">
        <v>4</v>
      </c>
      <c r="F29" s="405">
        <v>4</v>
      </c>
      <c r="G29" s="405">
        <v>4</v>
      </c>
      <c r="H29" s="397">
        <v>7</v>
      </c>
      <c r="I29" s="197"/>
      <c r="J29" s="197"/>
      <c r="K29" s="197"/>
      <c r="L29" s="197"/>
      <c r="M29" s="197"/>
      <c r="N29" s="197"/>
      <c r="O29" s="197"/>
      <c r="P29" s="197"/>
      <c r="Q29" s="40">
        <v>3.625</v>
      </c>
      <c r="R29" s="37">
        <v>1</v>
      </c>
      <c r="S29" s="37">
        <v>7</v>
      </c>
      <c r="T29" s="37">
        <v>14.5</v>
      </c>
      <c r="U29" s="37">
        <f>IF($M$3="",0,Q29*$M$3)</f>
        <v>32.5525</v>
      </c>
      <c r="V29" s="150"/>
      <c r="W29" s="150"/>
    </row>
    <row r="30" spans="1:23" ht="13.5" thickBot="1">
      <c r="A30" s="461"/>
      <c r="B30" s="20" t="s">
        <v>36</v>
      </c>
      <c r="C30" s="18" t="s">
        <v>37</v>
      </c>
      <c r="D30" s="38"/>
      <c r="E30" s="414">
        <v>98.80952380952381</v>
      </c>
      <c r="F30" s="414">
        <v>98.75</v>
      </c>
      <c r="G30" s="414">
        <v>98.61111111111111</v>
      </c>
      <c r="H30" s="414">
        <v>93.75</v>
      </c>
      <c r="I30" s="87"/>
      <c r="J30" s="87"/>
      <c r="K30" s="87"/>
      <c r="L30" s="87"/>
      <c r="M30" s="87"/>
      <c r="N30" s="87"/>
      <c r="O30" s="87"/>
      <c r="P30" s="87"/>
      <c r="Q30" s="153">
        <v>97.9369918699187</v>
      </c>
      <c r="R30" s="148">
        <f>IF(_xlfn.IFERROR(MATCH("lod",E30:P30,0),0)&gt;0,0,MIN(E30:P30))</f>
        <v>93.75</v>
      </c>
      <c r="S30" s="148">
        <f>MAX(E30:P30)</f>
        <v>98.80952380952381</v>
      </c>
      <c r="T30" s="35"/>
      <c r="U30" s="212"/>
      <c r="V30" s="150"/>
      <c r="W30" s="150"/>
    </row>
    <row r="31" spans="1:23" ht="12.75">
      <c r="A31" s="452">
        <v>33</v>
      </c>
      <c r="B31" s="5" t="s">
        <v>38</v>
      </c>
      <c r="C31" s="25" t="s">
        <v>218</v>
      </c>
      <c r="D31" s="26" t="s">
        <v>28</v>
      </c>
      <c r="E31" s="398">
        <v>7.1</v>
      </c>
      <c r="F31" s="406">
        <v>8.28</v>
      </c>
      <c r="G31" s="398">
        <v>7.1</v>
      </c>
      <c r="H31" s="406">
        <v>3.85</v>
      </c>
      <c r="I31" s="198"/>
      <c r="J31" s="198"/>
      <c r="K31" s="198"/>
      <c r="L31" s="198"/>
      <c r="M31" s="198"/>
      <c r="N31" s="198"/>
      <c r="O31" s="198"/>
      <c r="P31" s="198"/>
      <c r="Q31" s="327">
        <v>6.5825</v>
      </c>
      <c r="R31" s="327">
        <v>3.85</v>
      </c>
      <c r="S31" s="327">
        <v>8.28</v>
      </c>
      <c r="T31" s="327">
        <v>26.33</v>
      </c>
      <c r="U31" s="37"/>
      <c r="V31" s="150"/>
      <c r="W31" s="150"/>
    </row>
    <row r="32" spans="1:23" ht="13.5" thickBot="1">
      <c r="A32" s="460"/>
      <c r="B32" s="17" t="s">
        <v>33</v>
      </c>
      <c r="C32" s="39" t="s">
        <v>29</v>
      </c>
      <c r="D32" s="38"/>
      <c r="E32" s="398">
        <v>4.8</v>
      </c>
      <c r="F32" s="406">
        <v>7.34</v>
      </c>
      <c r="G32" s="398">
        <v>2.1</v>
      </c>
      <c r="H32" s="406">
        <v>1.28</v>
      </c>
      <c r="I32" s="198"/>
      <c r="J32" s="198"/>
      <c r="K32" s="198"/>
      <c r="L32" s="198"/>
      <c r="M32" s="198"/>
      <c r="N32" s="198"/>
      <c r="O32" s="198"/>
      <c r="P32" s="198"/>
      <c r="Q32" s="329">
        <v>3.899285714285714</v>
      </c>
      <c r="R32" s="327">
        <v>1.28</v>
      </c>
      <c r="S32" s="327">
        <v>7.34</v>
      </c>
      <c r="T32" s="327">
        <v>15.52</v>
      </c>
      <c r="U32" s="37">
        <f>IF($M$3="",0,Q32*$M$3)</f>
        <v>35.01558571428571</v>
      </c>
      <c r="V32" s="150"/>
      <c r="W32" s="150"/>
    </row>
    <row r="33" spans="1:23" ht="13.5" thickBot="1">
      <c r="A33" s="461"/>
      <c r="B33" s="20" t="s">
        <v>36</v>
      </c>
      <c r="C33" s="18" t="s">
        <v>37</v>
      </c>
      <c r="D33" s="38"/>
      <c r="E33" s="414">
        <v>32.3943661971831</v>
      </c>
      <c r="F33" s="414">
        <v>11.352657004830913</v>
      </c>
      <c r="G33" s="414">
        <v>70.42253521126761</v>
      </c>
      <c r="H33" s="414">
        <v>66.75324675324677</v>
      </c>
      <c r="I33" s="87"/>
      <c r="J33" s="87"/>
      <c r="K33" s="87"/>
      <c r="L33" s="87"/>
      <c r="M33" s="87"/>
      <c r="N33" s="87"/>
      <c r="O33" s="87"/>
      <c r="P33" s="87"/>
      <c r="Q33" s="153">
        <v>40.762845206445654</v>
      </c>
      <c r="R33" s="148">
        <f>IF(_xlfn.IFERROR(MATCH("lod",E33:P33,0),0)&gt;0,0,MIN(E33:P33))</f>
        <v>11.352657004830913</v>
      </c>
      <c r="S33" s="148">
        <f>MAX(E33:P33)</f>
        <v>70.42253521126761</v>
      </c>
      <c r="T33" s="35"/>
      <c r="U33" s="212"/>
      <c r="V33" s="150"/>
      <c r="W33" s="150"/>
    </row>
    <row r="34" spans="1:23" ht="12.75">
      <c r="A34" s="452">
        <v>60</v>
      </c>
      <c r="B34" s="5" t="s">
        <v>39</v>
      </c>
      <c r="C34" s="25" t="s">
        <v>218</v>
      </c>
      <c r="D34" s="26" t="s">
        <v>28</v>
      </c>
      <c r="E34" s="398">
        <v>73.1</v>
      </c>
      <c r="F34" s="398">
        <v>80.6</v>
      </c>
      <c r="G34" s="398">
        <v>64.2</v>
      </c>
      <c r="H34" s="398">
        <v>45.6</v>
      </c>
      <c r="I34" s="198"/>
      <c r="J34" s="198"/>
      <c r="K34" s="198"/>
      <c r="L34" s="198"/>
      <c r="M34" s="198"/>
      <c r="N34" s="198"/>
      <c r="O34" s="198"/>
      <c r="P34" s="198"/>
      <c r="Q34" s="327">
        <v>65.875</v>
      </c>
      <c r="R34" s="327">
        <v>45.6</v>
      </c>
      <c r="S34" s="327">
        <v>80.6</v>
      </c>
      <c r="T34" s="327">
        <v>263.5</v>
      </c>
      <c r="U34" s="37"/>
      <c r="V34" s="150"/>
      <c r="W34" s="150"/>
    </row>
    <row r="35" spans="1:23" ht="13.5" thickBot="1">
      <c r="A35" s="460"/>
      <c r="B35" s="17" t="s">
        <v>33</v>
      </c>
      <c r="C35" s="39" t="s">
        <v>29</v>
      </c>
      <c r="D35" s="38"/>
      <c r="E35" s="398">
        <v>16.8</v>
      </c>
      <c r="F35" s="398">
        <v>26</v>
      </c>
      <c r="G35" s="398">
        <v>25.6</v>
      </c>
      <c r="H35" s="398">
        <v>11.2</v>
      </c>
      <c r="I35" s="198"/>
      <c r="J35" s="198"/>
      <c r="K35" s="198"/>
      <c r="L35" s="198"/>
      <c r="M35" s="198"/>
      <c r="N35" s="198"/>
      <c r="O35" s="198"/>
      <c r="P35" s="198"/>
      <c r="Q35" s="329">
        <v>19.837142857142858</v>
      </c>
      <c r="R35" s="327">
        <v>11.2</v>
      </c>
      <c r="S35" s="327">
        <v>26</v>
      </c>
      <c r="T35" s="327">
        <v>79.60000000000001</v>
      </c>
      <c r="U35" s="37">
        <f>IF($M$3="",0,Q35*$M$3)</f>
        <v>178.13754285714288</v>
      </c>
      <c r="V35" s="150"/>
      <c r="W35" s="150"/>
    </row>
    <row r="36" spans="1:21" ht="13.5" thickBot="1">
      <c r="A36" s="461"/>
      <c r="B36" s="20" t="s">
        <v>36</v>
      </c>
      <c r="C36" s="18" t="s">
        <v>37</v>
      </c>
      <c r="D36" s="38"/>
      <c r="E36" s="414">
        <v>77.01778385772914</v>
      </c>
      <c r="F36" s="414">
        <v>67.74193548387096</v>
      </c>
      <c r="G36" s="414">
        <v>60.12461059190031</v>
      </c>
      <c r="H36" s="414">
        <v>75.43859649122808</v>
      </c>
      <c r="I36" s="87"/>
      <c r="J36" s="87"/>
      <c r="K36" s="87"/>
      <c r="L36" s="87"/>
      <c r="M36" s="87"/>
      <c r="N36" s="87"/>
      <c r="O36" s="87"/>
      <c r="P36" s="87"/>
      <c r="Q36" s="153">
        <v>69.91572242563424</v>
      </c>
      <c r="R36" s="148">
        <f>IF(_xlfn.IFERROR(MATCH("lod",E36:P36,0),0)&gt;0,0,MIN(E36:P36))</f>
        <v>60.12461059190031</v>
      </c>
      <c r="S36" s="148">
        <f>MAX(E36:P36)</f>
        <v>77.01778385772914</v>
      </c>
      <c r="T36" s="35"/>
      <c r="U36" s="212"/>
    </row>
    <row r="37" spans="1:21" ht="12.75">
      <c r="A37" s="452">
        <v>28</v>
      </c>
      <c r="B37" s="61" t="s">
        <v>40</v>
      </c>
      <c r="C37" s="233" t="s">
        <v>218</v>
      </c>
      <c r="D37" s="109" t="s">
        <v>28</v>
      </c>
      <c r="E37" s="407">
        <v>0.5</v>
      </c>
      <c r="F37" s="407">
        <v>0.5</v>
      </c>
      <c r="G37" s="407">
        <v>0.5</v>
      </c>
      <c r="H37" s="407">
        <v>0.5</v>
      </c>
      <c r="I37" s="200"/>
      <c r="J37" s="200"/>
      <c r="K37" s="200"/>
      <c r="L37" s="200"/>
      <c r="M37" s="200"/>
      <c r="N37" s="200"/>
      <c r="O37" s="200"/>
      <c r="P37" s="200"/>
      <c r="Q37" s="326">
        <v>0.375</v>
      </c>
      <c r="R37" s="326">
        <v>0.25</v>
      </c>
      <c r="S37" s="326">
        <v>0.5</v>
      </c>
      <c r="T37" s="326">
        <v>1.5</v>
      </c>
      <c r="U37" s="37"/>
    </row>
    <row r="38" spans="1:21" ht="13.5" thickBot="1">
      <c r="A38" s="453"/>
      <c r="B38" s="17" t="s">
        <v>33</v>
      </c>
      <c r="C38" s="18" t="s">
        <v>29</v>
      </c>
      <c r="D38" s="38"/>
      <c r="E38" s="393">
        <v>16.8</v>
      </c>
      <c r="F38" s="393">
        <v>26</v>
      </c>
      <c r="G38" s="393">
        <v>25.6</v>
      </c>
      <c r="H38" s="393">
        <v>9.1</v>
      </c>
      <c r="I38" s="202"/>
      <c r="J38" s="202"/>
      <c r="K38" s="202"/>
      <c r="L38" s="202"/>
      <c r="M38" s="202"/>
      <c r="N38" s="202"/>
      <c r="O38" s="202"/>
      <c r="P38" s="202"/>
      <c r="Q38" s="328">
        <v>19.312142857142856</v>
      </c>
      <c r="R38" s="328">
        <v>9.1</v>
      </c>
      <c r="S38" s="328">
        <v>26</v>
      </c>
      <c r="T38" s="328">
        <v>77.5</v>
      </c>
      <c r="U38" s="212">
        <f>IF($M$3="",0,Q38*$M$3)</f>
        <v>173.42304285714286</v>
      </c>
    </row>
    <row r="39" spans="1:21" ht="12.75">
      <c r="A39" s="452">
        <v>27</v>
      </c>
      <c r="B39" s="61" t="s">
        <v>41</v>
      </c>
      <c r="C39" s="233" t="s">
        <v>218</v>
      </c>
      <c r="D39" s="109" t="s">
        <v>28</v>
      </c>
      <c r="E39" s="408">
        <v>0.12</v>
      </c>
      <c r="F39" s="408">
        <v>0.12</v>
      </c>
      <c r="G39" s="408">
        <v>0.12</v>
      </c>
      <c r="H39" s="408">
        <v>0.12</v>
      </c>
      <c r="I39" s="200"/>
      <c r="J39" s="200"/>
      <c r="K39" s="200"/>
      <c r="L39" s="200"/>
      <c r="M39" s="200"/>
      <c r="N39" s="200"/>
      <c r="O39" s="200"/>
      <c r="P39" s="200"/>
      <c r="Q39" s="326">
        <v>0.09</v>
      </c>
      <c r="R39" s="326">
        <v>0.06</v>
      </c>
      <c r="S39" s="326">
        <v>0.12</v>
      </c>
      <c r="T39" s="326">
        <v>0.36</v>
      </c>
      <c r="U39" s="37"/>
    </row>
    <row r="40" spans="1:21" ht="13.5" thickBot="1">
      <c r="A40" s="453"/>
      <c r="B40" s="17" t="s">
        <v>33</v>
      </c>
      <c r="C40" s="18" t="s">
        <v>29</v>
      </c>
      <c r="D40" s="38"/>
      <c r="E40" s="409">
        <v>0.12</v>
      </c>
      <c r="F40" s="409">
        <v>0.12</v>
      </c>
      <c r="G40" s="409">
        <v>0.12</v>
      </c>
      <c r="H40" s="409">
        <v>0.12</v>
      </c>
      <c r="I40" s="202"/>
      <c r="J40" s="202"/>
      <c r="K40" s="202"/>
      <c r="L40" s="202"/>
      <c r="M40" s="202"/>
      <c r="N40" s="202"/>
      <c r="O40" s="202"/>
      <c r="P40" s="202"/>
      <c r="Q40" s="328">
        <v>0.09</v>
      </c>
      <c r="R40" s="328">
        <v>0.06</v>
      </c>
      <c r="S40" s="328">
        <v>0.12</v>
      </c>
      <c r="T40" s="328">
        <v>0.36</v>
      </c>
      <c r="U40" s="212">
        <f>IF($M$3="",0,Q40*$M$3)</f>
        <v>0.8082</v>
      </c>
    </row>
    <row r="41" spans="1:21" ht="12.75">
      <c r="A41" s="452">
        <v>61</v>
      </c>
      <c r="B41" s="61" t="s">
        <v>42</v>
      </c>
      <c r="C41" s="233" t="s">
        <v>218</v>
      </c>
      <c r="D41" s="109" t="s">
        <v>28</v>
      </c>
      <c r="E41" s="396">
        <v>73.1</v>
      </c>
      <c r="F41" s="396">
        <v>80.6</v>
      </c>
      <c r="G41" s="396">
        <v>64.2</v>
      </c>
      <c r="H41" s="396">
        <v>45.6</v>
      </c>
      <c r="I41" s="200"/>
      <c r="J41" s="200"/>
      <c r="K41" s="200"/>
      <c r="L41" s="200"/>
      <c r="M41" s="200"/>
      <c r="N41" s="200"/>
      <c r="O41" s="200"/>
      <c r="P41" s="200"/>
      <c r="Q41" s="326">
        <v>65.875</v>
      </c>
      <c r="R41" s="326">
        <v>45.6</v>
      </c>
      <c r="S41" s="326">
        <v>80.6</v>
      </c>
      <c r="T41" s="326">
        <v>263.5</v>
      </c>
      <c r="U41" s="37"/>
    </row>
    <row r="42" spans="1:21" ht="12.75">
      <c r="A42" s="454"/>
      <c r="B42" s="5" t="s">
        <v>33</v>
      </c>
      <c r="C42" s="278" t="s">
        <v>29</v>
      </c>
      <c r="D42" s="279"/>
      <c r="E42" s="410">
        <v>2</v>
      </c>
      <c r="F42" s="399" t="s">
        <v>3200</v>
      </c>
      <c r="G42" s="410">
        <v>2</v>
      </c>
      <c r="H42" s="400">
        <v>2.1</v>
      </c>
      <c r="I42" s="199"/>
      <c r="J42" s="199"/>
      <c r="K42" s="199"/>
      <c r="L42" s="199"/>
      <c r="M42" s="199"/>
      <c r="N42" s="199"/>
      <c r="O42" s="199"/>
      <c r="P42" s="199"/>
      <c r="Q42" s="330">
        <v>1.4625</v>
      </c>
      <c r="R42" s="330">
        <v>0</v>
      </c>
      <c r="S42" s="330">
        <v>2.1</v>
      </c>
      <c r="T42" s="330">
        <v>5.1</v>
      </c>
      <c r="U42" s="37">
        <f>IF($M$3="",0,Q42*$M$3)</f>
        <v>13.13325</v>
      </c>
    </row>
    <row r="43" spans="1:21" ht="12.75">
      <c r="A43" s="459">
        <v>4</v>
      </c>
      <c r="B43" s="21" t="s">
        <v>84</v>
      </c>
      <c r="C43" s="39" t="s">
        <v>218</v>
      </c>
      <c r="D43" s="280" t="s">
        <v>28</v>
      </c>
      <c r="E43" s="411">
        <v>0.1</v>
      </c>
      <c r="F43" s="398">
        <v>0.1</v>
      </c>
      <c r="G43" s="398">
        <v>0.3</v>
      </c>
      <c r="H43" s="411">
        <v>0.1</v>
      </c>
      <c r="I43" s="198"/>
      <c r="J43" s="198"/>
      <c r="K43" s="198"/>
      <c r="L43" s="198"/>
      <c r="M43" s="198"/>
      <c r="N43" s="198"/>
      <c r="O43" s="198"/>
      <c r="P43" s="198"/>
      <c r="Q43" s="305">
        <v>0.1375</v>
      </c>
      <c r="R43" s="305">
        <v>0.05</v>
      </c>
      <c r="S43" s="305">
        <v>0.3</v>
      </c>
      <c r="T43" s="306">
        <v>0.55</v>
      </c>
      <c r="U43" s="37"/>
    </row>
    <row r="44" spans="1:21" ht="13.5" thickBot="1">
      <c r="A44" s="453"/>
      <c r="B44" s="17" t="s">
        <v>43</v>
      </c>
      <c r="C44" s="18" t="s">
        <v>29</v>
      </c>
      <c r="D44" s="38"/>
      <c r="E44" s="412" t="s">
        <v>3200</v>
      </c>
      <c r="F44" s="413">
        <v>0.1</v>
      </c>
      <c r="G44" s="413">
        <v>0.1</v>
      </c>
      <c r="H44" s="412" t="s">
        <v>3200</v>
      </c>
      <c r="I44" s="202"/>
      <c r="J44" s="202"/>
      <c r="K44" s="202"/>
      <c r="L44" s="202"/>
      <c r="M44" s="202"/>
      <c r="N44" s="202"/>
      <c r="O44" s="202"/>
      <c r="P44" s="202"/>
      <c r="Q44" s="304">
        <v>0.04946173469387755</v>
      </c>
      <c r="R44" s="304">
        <v>0</v>
      </c>
      <c r="S44" s="304">
        <v>0.1</v>
      </c>
      <c r="T44" s="303">
        <v>0.15000000000000002</v>
      </c>
      <c r="U44" s="212">
        <f>IF($M$3="",0,Q44*$M$3)</f>
        <v>0.44416637755102045</v>
      </c>
    </row>
    <row r="45" spans="1:34" ht="12.75">
      <c r="A45" s="14"/>
      <c r="B45" s="14"/>
      <c r="C45" s="14"/>
      <c r="D45" s="14"/>
      <c r="E45" s="14"/>
      <c r="F45" s="14"/>
      <c r="G45" s="14"/>
      <c r="H45" s="14"/>
      <c r="I45" s="14"/>
      <c r="J45" s="14"/>
      <c r="K45" s="14"/>
      <c r="L45" s="14"/>
      <c r="M45" s="14"/>
      <c r="Q45" s="15"/>
      <c r="R45" s="15"/>
      <c r="S45" s="15"/>
      <c r="T45" s="15"/>
      <c r="U45" s="15"/>
      <c r="V45" s="15"/>
      <c r="W45" s="15"/>
      <c r="X45" s="15"/>
      <c r="Y45" s="15"/>
      <c r="Z45" s="15"/>
      <c r="AA45" s="15"/>
      <c r="AB45" s="15"/>
      <c r="AC45" s="15"/>
      <c r="AD45" s="15"/>
      <c r="AE45" s="15"/>
      <c r="AF45" s="15"/>
      <c r="AG45" s="15"/>
      <c r="AH45" s="15"/>
    </row>
    <row r="46" spans="1:34" ht="12.75">
      <c r="A46" s="14"/>
      <c r="B46" s="14"/>
      <c r="C46" s="14"/>
      <c r="D46" s="14"/>
      <c r="E46" s="14"/>
      <c r="F46" s="14"/>
      <c r="G46" s="14"/>
      <c r="H46" s="14"/>
      <c r="I46" s="14"/>
      <c r="J46" s="14"/>
      <c r="K46" s="14"/>
      <c r="L46" s="14"/>
      <c r="M46" s="14"/>
      <c r="Q46" s="15"/>
      <c r="R46" s="15"/>
      <c r="S46" s="15"/>
      <c r="T46" s="15"/>
      <c r="U46" s="15"/>
      <c r="V46" s="15"/>
      <c r="W46" s="15"/>
      <c r="X46" s="15"/>
      <c r="Y46" s="15"/>
      <c r="Z46" s="15"/>
      <c r="AA46" s="15"/>
      <c r="AB46" s="15"/>
      <c r="AC46" s="15"/>
      <c r="AD46" s="15"/>
      <c r="AE46" s="15"/>
      <c r="AF46" s="15"/>
      <c r="AG46" s="15"/>
      <c r="AH46" s="15"/>
    </row>
    <row r="47" spans="1:34" ht="12.75">
      <c r="A47" s="14"/>
      <c r="B47" s="14"/>
      <c r="C47" s="14"/>
      <c r="D47" s="14"/>
      <c r="E47" s="14"/>
      <c r="F47" s="14"/>
      <c r="G47" s="14"/>
      <c r="H47" s="14"/>
      <c r="I47" s="14"/>
      <c r="J47" s="14"/>
      <c r="K47" s="14"/>
      <c r="L47" s="14"/>
      <c r="M47" s="14"/>
      <c r="Q47" s="15"/>
      <c r="R47" s="15"/>
      <c r="S47" s="15"/>
      <c r="T47" s="15"/>
      <c r="U47" s="15"/>
      <c r="V47" s="15"/>
      <c r="W47" s="15"/>
      <c r="X47" s="15"/>
      <c r="Y47" s="15"/>
      <c r="Z47" s="15"/>
      <c r="AA47" s="15"/>
      <c r="AB47" s="15"/>
      <c r="AC47" s="15"/>
      <c r="AD47" s="15"/>
      <c r="AE47" s="15"/>
      <c r="AF47" s="15"/>
      <c r="AG47" s="15"/>
      <c r="AH47" s="15"/>
    </row>
    <row r="48" spans="1:34" ht="12.75">
      <c r="A48" s="14"/>
      <c r="B48" s="14"/>
      <c r="C48" s="14"/>
      <c r="D48" s="14"/>
      <c r="E48" s="14"/>
      <c r="F48" s="14"/>
      <c r="G48" s="14"/>
      <c r="H48" s="14"/>
      <c r="I48" s="14"/>
      <c r="J48" s="14"/>
      <c r="K48" s="14"/>
      <c r="L48" s="14"/>
      <c r="M48" s="14"/>
      <c r="Q48" s="15"/>
      <c r="R48" s="15"/>
      <c r="S48" s="15"/>
      <c r="T48" s="15"/>
      <c r="U48" s="15"/>
      <c r="V48" s="15"/>
      <c r="W48" s="15"/>
      <c r="X48" s="15"/>
      <c r="Y48" s="15"/>
      <c r="Z48" s="15"/>
      <c r="AA48" s="15"/>
      <c r="AB48" s="15"/>
      <c r="AC48" s="15"/>
      <c r="AD48" s="15"/>
      <c r="AE48" s="15"/>
      <c r="AF48" s="15"/>
      <c r="AG48" s="15"/>
      <c r="AH48" s="15"/>
    </row>
    <row r="49" spans="1:34" ht="12.75">
      <c r="A49" s="14"/>
      <c r="B49" s="14"/>
      <c r="C49" s="14"/>
      <c r="D49" s="14"/>
      <c r="E49" s="14"/>
      <c r="F49" s="14"/>
      <c r="G49" s="14"/>
      <c r="H49" s="14"/>
      <c r="I49" s="14"/>
      <c r="J49" s="14"/>
      <c r="K49" s="14"/>
      <c r="L49" s="14"/>
      <c r="M49" s="14"/>
      <c r="Q49" s="15"/>
      <c r="R49" s="15"/>
      <c r="S49" s="15"/>
      <c r="T49" s="15"/>
      <c r="U49" s="15"/>
      <c r="V49" s="15"/>
      <c r="W49" s="15"/>
      <c r="X49" s="15"/>
      <c r="Y49" s="15"/>
      <c r="Z49" s="15"/>
      <c r="AA49" s="15"/>
      <c r="AB49" s="15"/>
      <c r="AC49" s="15"/>
      <c r="AD49" s="15"/>
      <c r="AE49" s="15"/>
      <c r="AF49" s="15"/>
      <c r="AG49" s="15"/>
      <c r="AH49" s="15"/>
    </row>
    <row r="50" spans="1:21" ht="12.75">
      <c r="A50" s="41"/>
      <c r="B50" s="42"/>
      <c r="C50" s="3"/>
      <c r="D50" s="41"/>
      <c r="E50" s="14"/>
      <c r="F50" s="14"/>
      <c r="G50" s="14"/>
      <c r="H50" s="14"/>
      <c r="I50" s="14"/>
      <c r="J50" s="14"/>
      <c r="K50" s="14"/>
      <c r="L50" s="14"/>
      <c r="M50" s="14"/>
      <c r="N50" s="14"/>
      <c r="O50" s="14"/>
      <c r="P50" s="14"/>
      <c r="Q50" s="41"/>
      <c r="R50" s="41"/>
      <c r="S50" s="41"/>
      <c r="T50" s="43"/>
      <c r="U50" s="44"/>
    </row>
    <row r="51" spans="1:21" ht="15">
      <c r="A51" s="41"/>
      <c r="B51" s="146"/>
      <c r="C51" s="3"/>
      <c r="D51" s="41"/>
      <c r="E51" s="14"/>
      <c r="F51" s="14"/>
      <c r="G51" s="14"/>
      <c r="H51" s="14"/>
      <c r="I51" s="14"/>
      <c r="J51" s="14"/>
      <c r="K51" s="14"/>
      <c r="L51" s="14"/>
      <c r="M51" s="14"/>
      <c r="N51" s="14"/>
      <c r="O51" s="14"/>
      <c r="P51" s="14"/>
      <c r="Q51" s="41"/>
      <c r="R51" s="41"/>
      <c r="S51" s="41"/>
      <c r="T51" s="43"/>
      <c r="U51" s="44"/>
    </row>
    <row r="52" spans="1:21" ht="15.75">
      <c r="A52" s="41"/>
      <c r="B52" s="147"/>
      <c r="C52" s="3"/>
      <c r="D52" s="41"/>
      <c r="E52" s="14"/>
      <c r="F52" s="14"/>
      <c r="G52" s="14"/>
      <c r="H52" s="14"/>
      <c r="I52" s="14"/>
      <c r="J52" s="14"/>
      <c r="K52" s="14"/>
      <c r="L52" s="14"/>
      <c r="M52" s="14"/>
      <c r="N52" s="14"/>
      <c r="O52" s="14"/>
      <c r="P52" s="14"/>
      <c r="Q52" s="41"/>
      <c r="R52" s="41"/>
      <c r="S52" s="41"/>
      <c r="T52" s="43"/>
      <c r="U52" s="44"/>
    </row>
    <row r="53" spans="1:21" ht="12.75">
      <c r="A53" s="41"/>
      <c r="B53" s="42"/>
      <c r="C53" s="3"/>
      <c r="D53" s="41"/>
      <c r="E53" s="14"/>
      <c r="F53" s="14"/>
      <c r="G53" s="14"/>
      <c r="H53" s="14"/>
      <c r="I53" s="14"/>
      <c r="J53" s="14"/>
      <c r="K53" s="14"/>
      <c r="L53" s="14"/>
      <c r="M53" s="14"/>
      <c r="N53" s="14"/>
      <c r="O53" s="14"/>
      <c r="P53" s="14"/>
      <c r="Q53" s="41"/>
      <c r="R53" s="41"/>
      <c r="S53" s="41"/>
      <c r="T53" s="43"/>
      <c r="U53" s="44"/>
    </row>
    <row r="54" spans="1:21" ht="12.75">
      <c r="A54" s="41"/>
      <c r="B54" s="42"/>
      <c r="C54" s="3"/>
      <c r="D54" s="41"/>
      <c r="E54" s="14"/>
      <c r="F54" s="14"/>
      <c r="G54" s="14"/>
      <c r="H54" s="14"/>
      <c r="I54" s="14"/>
      <c r="J54" s="14"/>
      <c r="K54" s="14"/>
      <c r="L54" s="14"/>
      <c r="M54" s="14"/>
      <c r="N54" s="14"/>
      <c r="O54" s="14"/>
      <c r="P54" s="14"/>
      <c r="Q54" s="41"/>
      <c r="R54" s="41"/>
      <c r="S54" s="41"/>
      <c r="T54" s="43"/>
      <c r="U54" s="44"/>
    </row>
    <row r="55" spans="1:21" ht="12.75">
      <c r="A55" s="41"/>
      <c r="B55" s="42"/>
      <c r="C55" s="3"/>
      <c r="D55" s="41"/>
      <c r="E55" s="14"/>
      <c r="F55" s="14"/>
      <c r="G55" s="14"/>
      <c r="H55" s="14"/>
      <c r="I55" s="14"/>
      <c r="J55" s="14"/>
      <c r="K55" s="14"/>
      <c r="L55" s="14"/>
      <c r="M55" s="14"/>
      <c r="N55" s="14"/>
      <c r="O55" s="14"/>
      <c r="P55" s="14"/>
      <c r="Q55" s="41"/>
      <c r="R55" s="41"/>
      <c r="S55" s="41"/>
      <c r="T55" s="43"/>
      <c r="U55" s="44"/>
    </row>
    <row r="56" spans="1:21" ht="12.75">
      <c r="A56" s="41"/>
      <c r="B56" s="42"/>
      <c r="C56" s="3"/>
      <c r="D56" s="41"/>
      <c r="E56" s="14"/>
      <c r="F56" s="14"/>
      <c r="G56" s="14"/>
      <c r="H56" s="14"/>
      <c r="I56" s="14"/>
      <c r="J56" s="14"/>
      <c r="K56" s="14"/>
      <c r="L56" s="14"/>
      <c r="M56" s="14"/>
      <c r="N56" s="14"/>
      <c r="O56" s="14"/>
      <c r="P56" s="14"/>
      <c r="Q56" s="41"/>
      <c r="R56" s="41"/>
      <c r="S56" s="41"/>
      <c r="T56" s="43"/>
      <c r="U56" s="44"/>
    </row>
    <row r="57" spans="1:21" ht="12.75">
      <c r="A57" s="41"/>
      <c r="B57" s="42"/>
      <c r="C57" s="3"/>
      <c r="D57" s="41"/>
      <c r="E57" s="14"/>
      <c r="F57" s="14"/>
      <c r="G57" s="14"/>
      <c r="H57" s="14"/>
      <c r="I57" s="14"/>
      <c r="J57" s="14"/>
      <c r="K57" s="14"/>
      <c r="L57" s="14"/>
      <c r="M57" s="14"/>
      <c r="N57" s="14"/>
      <c r="O57" s="14"/>
      <c r="P57" s="14"/>
      <c r="Q57" s="41"/>
      <c r="R57" s="41"/>
      <c r="S57" s="41"/>
      <c r="T57" s="43"/>
      <c r="U57" s="44"/>
    </row>
    <row r="58" spans="1:21" ht="12.75">
      <c r="A58" s="41"/>
      <c r="B58" s="42"/>
      <c r="C58" s="3"/>
      <c r="D58" s="41"/>
      <c r="E58" s="14"/>
      <c r="F58" s="14"/>
      <c r="G58" s="14"/>
      <c r="H58" s="14"/>
      <c r="I58" s="14"/>
      <c r="J58" s="14"/>
      <c r="K58" s="14"/>
      <c r="L58" s="14"/>
      <c r="M58" s="14"/>
      <c r="N58" s="14"/>
      <c r="O58" s="14"/>
      <c r="P58" s="14"/>
      <c r="Q58" s="41"/>
      <c r="R58" s="41"/>
      <c r="S58" s="41"/>
      <c r="T58" s="43"/>
      <c r="U58" s="44"/>
    </row>
    <row r="59" spans="1:21" ht="12.75">
      <c r="A59" s="41"/>
      <c r="B59" s="42"/>
      <c r="C59" s="3"/>
      <c r="D59" s="41"/>
      <c r="E59" s="14"/>
      <c r="F59" s="14"/>
      <c r="G59" s="14"/>
      <c r="H59" s="14"/>
      <c r="I59" s="14"/>
      <c r="J59" s="14"/>
      <c r="K59" s="14"/>
      <c r="L59" s="14"/>
      <c r="M59" s="14"/>
      <c r="N59" s="14"/>
      <c r="O59" s="14"/>
      <c r="P59" s="14"/>
      <c r="Q59" s="41"/>
      <c r="R59" s="41"/>
      <c r="S59" s="41"/>
      <c r="T59" s="43"/>
      <c r="U59" s="44"/>
    </row>
    <row r="60" spans="1:21" ht="12.75">
      <c r="A60" s="41"/>
      <c r="B60" s="42"/>
      <c r="C60" s="3"/>
      <c r="D60" s="41"/>
      <c r="E60" s="14"/>
      <c r="F60" s="14"/>
      <c r="G60" s="14"/>
      <c r="H60" s="14"/>
      <c r="I60" s="14"/>
      <c r="J60" s="14"/>
      <c r="K60" s="14"/>
      <c r="L60" s="14"/>
      <c r="M60" s="14"/>
      <c r="N60" s="14"/>
      <c r="O60" s="14"/>
      <c r="P60" s="14"/>
      <c r="Q60" s="41"/>
      <c r="R60" s="41"/>
      <c r="S60" s="41"/>
      <c r="T60" s="43"/>
      <c r="U60" s="44"/>
    </row>
    <row r="61" spans="1:21" ht="12.75">
      <c r="A61" s="41"/>
      <c r="B61" s="42"/>
      <c r="C61" s="3"/>
      <c r="D61" s="41"/>
      <c r="E61" s="14"/>
      <c r="F61" s="14"/>
      <c r="G61" s="14"/>
      <c r="H61" s="14"/>
      <c r="I61" s="14"/>
      <c r="J61" s="14"/>
      <c r="K61" s="14"/>
      <c r="L61" s="14"/>
      <c r="M61" s="14"/>
      <c r="N61" s="14"/>
      <c r="O61" s="14"/>
      <c r="P61" s="14"/>
      <c r="Q61" s="41"/>
      <c r="R61" s="41"/>
      <c r="S61" s="41"/>
      <c r="T61" s="43"/>
      <c r="U61" s="44"/>
    </row>
    <row r="62" spans="1:21" ht="12.75">
      <c r="A62" s="41"/>
      <c r="B62" s="42"/>
      <c r="C62" s="3"/>
      <c r="D62" s="41"/>
      <c r="E62" s="14"/>
      <c r="F62" s="14"/>
      <c r="G62" s="14"/>
      <c r="H62" s="14"/>
      <c r="I62" s="14"/>
      <c r="J62" s="14"/>
      <c r="K62" s="14"/>
      <c r="L62" s="14"/>
      <c r="M62" s="14"/>
      <c r="N62" s="14"/>
      <c r="O62" s="14"/>
      <c r="P62" s="14"/>
      <c r="Q62" s="41"/>
      <c r="R62" s="41"/>
      <c r="S62" s="41"/>
      <c r="T62" s="43"/>
      <c r="U62" s="44"/>
    </row>
    <row r="63" spans="1:21" ht="12.75">
      <c r="A63" s="41"/>
      <c r="B63" s="42"/>
      <c r="C63" s="3"/>
      <c r="D63" s="41"/>
      <c r="E63" s="14"/>
      <c r="F63" s="14"/>
      <c r="G63" s="14"/>
      <c r="H63" s="14"/>
      <c r="I63" s="14"/>
      <c r="J63" s="14"/>
      <c r="K63" s="14"/>
      <c r="L63" s="14"/>
      <c r="M63" s="14"/>
      <c r="N63" s="14"/>
      <c r="O63" s="14"/>
      <c r="P63" s="14"/>
      <c r="Q63" s="41"/>
      <c r="R63" s="41"/>
      <c r="S63" s="41"/>
      <c r="T63" s="43"/>
      <c r="U63" s="44"/>
    </row>
    <row r="64" spans="1:21" ht="12.75">
      <c r="A64" s="41"/>
      <c r="B64" s="42"/>
      <c r="C64" s="3"/>
      <c r="D64" s="41"/>
      <c r="E64" s="14"/>
      <c r="F64" s="14"/>
      <c r="G64" s="14"/>
      <c r="H64" s="14"/>
      <c r="I64" s="14"/>
      <c r="J64" s="14"/>
      <c r="K64" s="14"/>
      <c r="L64" s="14"/>
      <c r="M64" s="14"/>
      <c r="N64" s="14"/>
      <c r="O64" s="14"/>
      <c r="P64" s="14"/>
      <c r="Q64" s="41"/>
      <c r="R64" s="41"/>
      <c r="S64" s="41"/>
      <c r="T64" s="43"/>
      <c r="U64" s="44"/>
    </row>
    <row r="65" spans="1:21" ht="12.75">
      <c r="A65" s="41"/>
      <c r="B65" s="42"/>
      <c r="C65" s="3"/>
      <c r="D65" s="41"/>
      <c r="E65" s="14"/>
      <c r="F65" s="14"/>
      <c r="G65" s="14"/>
      <c r="H65" s="14"/>
      <c r="I65" s="14"/>
      <c r="J65" s="14"/>
      <c r="K65" s="14"/>
      <c r="L65" s="14"/>
      <c r="M65" s="14"/>
      <c r="N65" s="14"/>
      <c r="O65" s="14"/>
      <c r="P65" s="14"/>
      <c r="Q65" s="41"/>
      <c r="R65" s="41"/>
      <c r="S65" s="41"/>
      <c r="T65" s="43"/>
      <c r="U65" s="44"/>
    </row>
    <row r="66" spans="1:21" ht="12.75">
      <c r="A66" s="41"/>
      <c r="B66" s="42"/>
      <c r="C66" s="3"/>
      <c r="D66" s="41"/>
      <c r="E66" s="14"/>
      <c r="F66" s="14"/>
      <c r="G66" s="14"/>
      <c r="H66" s="14"/>
      <c r="I66" s="14"/>
      <c r="J66" s="14"/>
      <c r="K66" s="14"/>
      <c r="L66" s="14"/>
      <c r="M66" s="14"/>
      <c r="N66" s="14"/>
      <c r="O66" s="14"/>
      <c r="P66" s="14"/>
      <c r="Q66" s="41"/>
      <c r="R66" s="41"/>
      <c r="S66" s="41"/>
      <c r="T66" s="43"/>
      <c r="U66" s="44"/>
    </row>
    <row r="67" spans="1:21" ht="12.75">
      <c r="A67" s="41"/>
      <c r="B67" s="42"/>
      <c r="C67" s="3"/>
      <c r="D67" s="41"/>
      <c r="E67" s="14"/>
      <c r="F67" s="14"/>
      <c r="G67" s="14"/>
      <c r="H67" s="14"/>
      <c r="I67" s="14"/>
      <c r="J67" s="14"/>
      <c r="K67" s="14"/>
      <c r="L67" s="14"/>
      <c r="M67" s="14"/>
      <c r="N67" s="14"/>
      <c r="O67" s="14"/>
      <c r="P67" s="14"/>
      <c r="Q67" s="41"/>
      <c r="R67" s="41"/>
      <c r="S67" s="41"/>
      <c r="T67" s="43"/>
      <c r="U67" s="44"/>
    </row>
    <row r="68" spans="1:21" ht="12.75">
      <c r="A68" s="41"/>
      <c r="B68" s="42"/>
      <c r="C68" s="3"/>
      <c r="D68" s="41"/>
      <c r="E68" s="14"/>
      <c r="F68" s="14"/>
      <c r="G68" s="14"/>
      <c r="H68" s="14"/>
      <c r="I68" s="14"/>
      <c r="J68" s="14"/>
      <c r="K68" s="14"/>
      <c r="L68" s="14"/>
      <c r="M68" s="14"/>
      <c r="N68" s="14"/>
      <c r="O68" s="14"/>
      <c r="P68" s="14"/>
      <c r="Q68" s="41"/>
      <c r="R68" s="41"/>
      <c r="S68" s="41"/>
      <c r="T68" s="43"/>
      <c r="U68" s="44"/>
    </row>
    <row r="69" spans="1:21" ht="12.75">
      <c r="A69" s="41"/>
      <c r="B69" s="42"/>
      <c r="C69" s="3"/>
      <c r="D69" s="41"/>
      <c r="E69" s="14"/>
      <c r="F69" s="14"/>
      <c r="G69" s="14"/>
      <c r="H69" s="14"/>
      <c r="I69" s="14"/>
      <c r="J69" s="14"/>
      <c r="K69" s="14"/>
      <c r="L69" s="14"/>
      <c r="M69" s="14"/>
      <c r="N69" s="14"/>
      <c r="O69" s="14"/>
      <c r="P69" s="14"/>
      <c r="Q69" s="41"/>
      <c r="R69" s="41"/>
      <c r="S69" s="41"/>
      <c r="T69" s="43"/>
      <c r="U69" s="44"/>
    </row>
    <row r="70" spans="1:21" ht="12.75">
      <c r="A70" s="41"/>
      <c r="B70" s="42"/>
      <c r="C70" s="3"/>
      <c r="D70" s="41"/>
      <c r="E70" s="14"/>
      <c r="F70" s="14"/>
      <c r="G70" s="14"/>
      <c r="H70" s="14"/>
      <c r="I70" s="14"/>
      <c r="J70" s="14"/>
      <c r="K70" s="14"/>
      <c r="L70" s="14"/>
      <c r="M70" s="14"/>
      <c r="N70" s="14"/>
      <c r="O70" s="14"/>
      <c r="P70" s="14"/>
      <c r="Q70" s="41"/>
      <c r="R70" s="41"/>
      <c r="S70" s="41"/>
      <c r="T70" s="43"/>
      <c r="U70" s="44"/>
    </row>
    <row r="71" spans="1:21" ht="12.75">
      <c r="A71" s="41"/>
      <c r="B71" s="42"/>
      <c r="C71" s="3"/>
      <c r="D71" s="41"/>
      <c r="E71" s="14"/>
      <c r="F71" s="14"/>
      <c r="G71" s="14"/>
      <c r="H71" s="14"/>
      <c r="I71" s="14"/>
      <c r="J71" s="14"/>
      <c r="K71" s="14"/>
      <c r="L71" s="14"/>
      <c r="M71" s="14"/>
      <c r="N71" s="14"/>
      <c r="O71" s="14"/>
      <c r="P71" s="14"/>
      <c r="Q71" s="41"/>
      <c r="R71" s="41"/>
      <c r="S71" s="41"/>
      <c r="T71" s="43"/>
      <c r="U71" s="44"/>
    </row>
    <row r="72" spans="1:21" ht="12.75">
      <c r="A72" s="41"/>
      <c r="B72" s="42"/>
      <c r="C72" s="3"/>
      <c r="D72" s="41"/>
      <c r="E72" s="14"/>
      <c r="F72" s="14"/>
      <c r="G72" s="14"/>
      <c r="H72" s="14"/>
      <c r="I72" s="14"/>
      <c r="J72" s="14"/>
      <c r="K72" s="14"/>
      <c r="L72" s="14"/>
      <c r="M72" s="14"/>
      <c r="N72" s="14"/>
      <c r="O72" s="14"/>
      <c r="P72" s="14"/>
      <c r="Q72" s="41"/>
      <c r="R72" s="41"/>
      <c r="S72" s="41"/>
      <c r="T72" s="43"/>
      <c r="U72" s="44"/>
    </row>
    <row r="73" spans="1:21" ht="12.75">
      <c r="A73" s="41"/>
      <c r="B73" s="42"/>
      <c r="C73" s="3"/>
      <c r="D73" s="41"/>
      <c r="E73" s="14"/>
      <c r="F73" s="14"/>
      <c r="G73" s="14"/>
      <c r="H73" s="14"/>
      <c r="I73" s="14"/>
      <c r="J73" s="14"/>
      <c r="K73" s="14"/>
      <c r="L73" s="14"/>
      <c r="M73" s="14"/>
      <c r="N73" s="14"/>
      <c r="O73" s="14"/>
      <c r="P73" s="14"/>
      <c r="Q73" s="41"/>
      <c r="R73" s="41"/>
      <c r="S73" s="41"/>
      <c r="T73" s="43"/>
      <c r="U73" s="44"/>
    </row>
    <row r="74" spans="1:21" ht="12.75">
      <c r="A74" s="41"/>
      <c r="B74" s="42"/>
      <c r="C74" s="3"/>
      <c r="D74" s="41"/>
      <c r="E74" s="14"/>
      <c r="F74" s="14"/>
      <c r="G74" s="14"/>
      <c r="H74" s="14"/>
      <c r="I74" s="14"/>
      <c r="J74" s="14"/>
      <c r="K74" s="14"/>
      <c r="L74" s="14"/>
      <c r="M74" s="14"/>
      <c r="N74" s="14"/>
      <c r="O74" s="14"/>
      <c r="P74" s="14"/>
      <c r="Q74" s="41"/>
      <c r="R74" s="41"/>
      <c r="S74" s="41"/>
      <c r="T74" s="43"/>
      <c r="U74" s="44"/>
    </row>
    <row r="75" spans="1:21" ht="12.75">
      <c r="A75" s="41"/>
      <c r="B75" s="42"/>
      <c r="C75" s="3"/>
      <c r="D75" s="41"/>
      <c r="E75" s="14"/>
      <c r="F75" s="14"/>
      <c r="G75" s="14"/>
      <c r="H75" s="14"/>
      <c r="I75" s="14"/>
      <c r="J75" s="14"/>
      <c r="K75" s="14"/>
      <c r="L75" s="14"/>
      <c r="M75" s="14"/>
      <c r="N75" s="14"/>
      <c r="O75" s="14"/>
      <c r="P75" s="14"/>
      <c r="Q75" s="41"/>
      <c r="R75" s="41"/>
      <c r="S75" s="41"/>
      <c r="T75" s="43"/>
      <c r="U75" s="44"/>
    </row>
    <row r="76" spans="1:21" ht="12.75">
      <c r="A76" s="41"/>
      <c r="B76" s="42"/>
      <c r="C76" s="3"/>
      <c r="D76" s="41"/>
      <c r="E76" s="14"/>
      <c r="F76" s="14"/>
      <c r="G76" s="14"/>
      <c r="H76" s="14"/>
      <c r="I76" s="14"/>
      <c r="J76" s="14"/>
      <c r="K76" s="14"/>
      <c r="L76" s="14"/>
      <c r="M76" s="14"/>
      <c r="N76" s="14"/>
      <c r="O76" s="14"/>
      <c r="P76" s="14"/>
      <c r="Q76" s="41"/>
      <c r="R76" s="41"/>
      <c r="S76" s="41"/>
      <c r="T76" s="43"/>
      <c r="U76" s="44"/>
    </row>
    <row r="77" spans="1:21" ht="12.75">
      <c r="A77" s="41"/>
      <c r="B77" s="42"/>
      <c r="C77" s="3"/>
      <c r="D77" s="41"/>
      <c r="E77" s="14"/>
      <c r="F77" s="14"/>
      <c r="G77" s="14"/>
      <c r="H77" s="14"/>
      <c r="I77" s="14"/>
      <c r="J77" s="14"/>
      <c r="K77" s="14"/>
      <c r="L77" s="14"/>
      <c r="M77" s="14"/>
      <c r="N77" s="14"/>
      <c r="O77" s="14"/>
      <c r="P77" s="14"/>
      <c r="Q77" s="41"/>
      <c r="R77" s="41"/>
      <c r="S77" s="41"/>
      <c r="T77" s="43"/>
      <c r="U77" s="44"/>
    </row>
    <row r="78" spans="1:21" ht="12.75">
      <c r="A78" s="41"/>
      <c r="B78" s="42"/>
      <c r="C78" s="3"/>
      <c r="D78" s="41"/>
      <c r="E78" s="14"/>
      <c r="F78" s="14"/>
      <c r="G78" s="14"/>
      <c r="H78" s="14"/>
      <c r="I78" s="14"/>
      <c r="J78" s="14"/>
      <c r="K78" s="14"/>
      <c r="L78" s="14"/>
      <c r="M78" s="14"/>
      <c r="N78" s="14"/>
      <c r="O78" s="14"/>
      <c r="P78" s="14"/>
      <c r="Q78" s="41"/>
      <c r="R78" s="41"/>
      <c r="S78" s="41"/>
      <c r="T78" s="43"/>
      <c r="U78" s="44"/>
    </row>
    <row r="79" spans="1:21" ht="12.75">
      <c r="A79" s="41"/>
      <c r="B79" s="42"/>
      <c r="C79" s="3"/>
      <c r="D79" s="41"/>
      <c r="E79" s="14"/>
      <c r="F79" s="14"/>
      <c r="G79" s="14"/>
      <c r="H79" s="14"/>
      <c r="I79" s="14"/>
      <c r="J79" s="14"/>
      <c r="K79" s="14"/>
      <c r="L79" s="14"/>
      <c r="M79" s="14"/>
      <c r="N79" s="14"/>
      <c r="O79" s="14"/>
      <c r="P79" s="14"/>
      <c r="Q79" s="41"/>
      <c r="R79" s="41"/>
      <c r="S79" s="41"/>
      <c r="T79" s="43"/>
      <c r="U79" s="44"/>
    </row>
    <row r="80" spans="1:21" ht="12.75">
      <c r="A80" s="41"/>
      <c r="B80" s="42"/>
      <c r="C80" s="3"/>
      <c r="D80" s="41"/>
      <c r="E80" s="14"/>
      <c r="F80" s="14"/>
      <c r="G80" s="14"/>
      <c r="H80" s="14"/>
      <c r="I80" s="14"/>
      <c r="J80" s="14"/>
      <c r="K80" s="14"/>
      <c r="L80" s="14"/>
      <c r="M80" s="14"/>
      <c r="N80" s="14"/>
      <c r="O80" s="14"/>
      <c r="P80" s="14"/>
      <c r="Q80" s="41"/>
      <c r="R80" s="41"/>
      <c r="S80" s="41"/>
      <c r="T80" s="43"/>
      <c r="U80" s="44"/>
    </row>
    <row r="81" spans="1:21" ht="12.75">
      <c r="A81" s="41"/>
      <c r="B81" s="42"/>
      <c r="C81" s="3"/>
      <c r="D81" s="41"/>
      <c r="E81" s="14"/>
      <c r="F81" s="14"/>
      <c r="G81" s="14"/>
      <c r="H81" s="14"/>
      <c r="I81" s="14"/>
      <c r="J81" s="14"/>
      <c r="K81" s="14"/>
      <c r="L81" s="14"/>
      <c r="M81" s="14"/>
      <c r="N81" s="14"/>
      <c r="O81" s="14"/>
      <c r="P81" s="14"/>
      <c r="Q81" s="41"/>
      <c r="R81" s="41"/>
      <c r="S81" s="41"/>
      <c r="T81" s="43"/>
      <c r="U81" s="44"/>
    </row>
    <row r="82" spans="1:21" ht="12.75">
      <c r="A82" s="41"/>
      <c r="B82" s="42"/>
      <c r="C82" s="3"/>
      <c r="D82" s="41"/>
      <c r="E82" s="14"/>
      <c r="F82" s="14"/>
      <c r="G82" s="14"/>
      <c r="H82" s="14"/>
      <c r="I82" s="14"/>
      <c r="J82" s="14"/>
      <c r="K82" s="14"/>
      <c r="L82" s="14"/>
      <c r="M82" s="14"/>
      <c r="N82" s="14"/>
      <c r="O82" s="14"/>
      <c r="P82" s="14"/>
      <c r="Q82" s="41"/>
      <c r="R82" s="41"/>
      <c r="S82" s="41"/>
      <c r="T82" s="43"/>
      <c r="U82" s="44"/>
    </row>
    <row r="83" spans="1:21" ht="12.75">
      <c r="A83" s="41"/>
      <c r="B83" s="42"/>
      <c r="C83" s="3"/>
      <c r="D83" s="41"/>
      <c r="E83" s="14"/>
      <c r="F83" s="14"/>
      <c r="G83" s="14"/>
      <c r="H83" s="14"/>
      <c r="I83" s="14"/>
      <c r="J83" s="14"/>
      <c r="K83" s="14"/>
      <c r="L83" s="14"/>
      <c r="M83" s="14"/>
      <c r="N83" s="14"/>
      <c r="O83" s="14"/>
      <c r="P83" s="14"/>
      <c r="Q83" s="41"/>
      <c r="R83" s="41"/>
      <c r="S83" s="41"/>
      <c r="T83" s="43"/>
      <c r="U83" s="44"/>
    </row>
    <row r="84" spans="1:21" ht="12.75">
      <c r="A84" s="41"/>
      <c r="B84" s="42"/>
      <c r="C84" s="3"/>
      <c r="D84" s="41"/>
      <c r="E84" s="14"/>
      <c r="F84" s="14"/>
      <c r="G84" s="14"/>
      <c r="H84" s="14"/>
      <c r="I84" s="14"/>
      <c r="J84" s="14"/>
      <c r="K84" s="14"/>
      <c r="L84" s="14"/>
      <c r="M84" s="14"/>
      <c r="N84" s="14"/>
      <c r="O84" s="14"/>
      <c r="P84" s="14"/>
      <c r="Q84" s="41"/>
      <c r="R84" s="41"/>
      <c r="S84" s="41"/>
      <c r="T84" s="43"/>
      <c r="U84" s="44"/>
    </row>
  </sheetData>
  <sheetProtection password="ED2E" sheet="1" objects="1" scenarios="1" formatCells="0"/>
  <mergeCells count="15">
    <mergeCell ref="A43:A44"/>
    <mergeCell ref="A28:A30"/>
    <mergeCell ref="A31:A33"/>
    <mergeCell ref="A34:A36"/>
    <mergeCell ref="A23:A24"/>
    <mergeCell ref="A25:A27"/>
    <mergeCell ref="A21:A22"/>
    <mergeCell ref="A41:A42"/>
    <mergeCell ref="A37:A38"/>
    <mergeCell ref="A39:A40"/>
    <mergeCell ref="U7:U8"/>
    <mergeCell ref="P1:U1"/>
    <mergeCell ref="A15:A16"/>
    <mergeCell ref="A17:A18"/>
    <mergeCell ref="A19:A20"/>
  </mergeCells>
  <dataValidations count="10">
    <dataValidation allowBlank="1" showInputMessage="1" showErrorMessage="1" promptTitle="Vpiši MDK za izpust iz ČN" prompt="V to celico VPIŠI mejno vrednost koncentracije (učinka) za posamezen parameter za izpust iz ČN. Vrednost se prepiše iz člena uredbe po kateri se vrednoti iztok iz ČN." sqref="D20 D42 D40 D38 D35:D36 D32:D33 D29:D30 D26:D27 D24 D22 D44"/>
    <dataValidation allowBlank="1" showInputMessage="1" showErrorMessage="1" promptTitle="Vsebina celice" prompt="V tej celici se nahaja naziv parametra." sqref="B17 B11 B13 B43 B41 B39 B37 B34 B31 B28 B25 B23 B21 B19 B15"/>
    <dataValidation allowBlank="1" showInputMessage="1" showErrorMessage="1" promptTitle="Vsebina celice" prompt="V tej celici se nahaja enota, v kateri se podaja vrednost parametra v tabeli." sqref="B16 B12 B14 B42 B40 B38 B35 B32 B29 B26 B24 B22 B44"/>
    <dataValidation allowBlank="1" showInputMessage="1" showErrorMessage="1" promptTitle="Izračun povprečne vrednosti" prompt="Če je kjerkoli v celicah E14 do P15 vpisan pretok v času vzorčenja, se bodo pri izračunu povprečja upoštevale le vrednosti pri katerih je merjen in vpisan pretok. Če je vpisan pretok le na dotoku (iztoku) se enaka vrednost upošteva na obeh mestih." sqref="Q32"/>
    <dataValidation type="decimal" operator="greaterThan" allowBlank="1" showInputMessage="1" showErrorMessage="1" errorTitle="Napačna vrednost!" error="V to celico se vpisuje izmerjena vrednost. Izmerjena vrednost je lahko le število večje od nič. Vrednosti, ki so manjše od meje detekcije določene merilne metode se označijo tako, da se vrednost podčrta." sqref="E15:P20">
      <formula1>0</formula1>
    </dataValidation>
    <dataValidation allowBlank="1" showInputMessage="1" showErrorMessage="1" promptTitle="Vsebina celice" prompt="V tej celici se nahaja zaporedna številka parametra iz baze podatkov ARSO." sqref="A15:A16"/>
    <dataValidation allowBlank="1" showInputMessage="1" showErrorMessage="1" prompt="V tej celici se nahaja zaporedna številka parametra iz baze podatkov ARSO." sqref="A17:A44"/>
    <dataValidation allowBlank="1" showErrorMessage="1" promptTitle="Identifikacija vzorca" prompt="V to celico se lahko vpiše morebitna identifikacijska koda vzorca dotočne odpadne vode, ki lahko služi za referenco izvajalcu monitoringa. &#10;VPIS NI OBVEZEN!" sqref="E9:P14"/>
    <dataValidation allowBlank="1" showErrorMessage="1" promptTitle="Izračun povprečne vrednosti" prompt="Če je kjerkoli v celicah E14 do P15 vpisan pretok v času vzorčenja, se bodo pri izračunu povprečja upoštevale le vrednosti pri katerih je merjen in vpisan pretok. Če je vpisan pretok le na dotoku (iztoku) se enaka vrednost upošteva na obeh mestih." sqref="Q17:Q44"/>
    <dataValidation type="custom" operator="greaterThan" allowBlank="1" showInputMessage="1" showErrorMessage="1" errorTitle="Napačna vrednost" error="V to celico se vpisuje izmerjena vrednost (število večje od nič). Če je vrednosti pod mejo zaznavnosti se vpiše &quot;LOD&quot;. Če je vrednosti med mejo zaznavnosti in mejo določljivosti se vpiše &quot;LOQ&quot; ali pa se vrednost LOQ podčrta." sqref="E28:P29 E21:P26 E34:P35 E31:P32 E37:P44">
      <formula1>OR(E28="LOQ",E28="LOD",AND(E28&lt;"-",E28&gt;0))</formula1>
    </dataValidation>
  </dataValidations>
  <printOptions/>
  <pageMargins left="0.7874015748031497" right="0.7874015748031497" top="0.984251968503937" bottom="0.5905511811023623" header="0" footer="0"/>
  <pageSetup blackAndWhite="1" fitToHeight="1" fitToWidth="1" horizontalDpi="600" verticalDpi="600" orientation="landscape" paperSize="9" scale="64" r:id="rId3"/>
  <headerFooter alignWithMargins="0">
    <oddHeader>&amp;LPoročilo o obratovalnem monitoringu čistilne naprave</oddHeader>
    <oddFooter>&amp;L&amp;F&amp;CStran &amp;P</oddFooter>
  </headerFooter>
  <ignoredErrors>
    <ignoredError sqref="R27:T27 R33:T33 R36:T36 R30:T30" formulaRange="1"/>
  </ignoredErrors>
  <drawing r:id="rId2"/>
  <legacyDrawing r:id="rId1"/>
</worksheet>
</file>

<file path=xl/worksheets/sheet9.xml><?xml version="1.0" encoding="utf-8"?>
<worksheet xmlns="http://schemas.openxmlformats.org/spreadsheetml/2006/main" xmlns:r="http://schemas.openxmlformats.org/officeDocument/2006/relationships">
  <sheetPr codeName="List4"/>
  <dimension ref="A1:E93"/>
  <sheetViews>
    <sheetView zoomScalePageLayoutView="0" workbookViewId="0" topLeftCell="A1">
      <selection activeCell="A9" sqref="A9:E9"/>
    </sheetView>
  </sheetViews>
  <sheetFormatPr defaultColWidth="9.00390625" defaultRowHeight="12.75"/>
  <cols>
    <col min="1" max="1" width="36.625" style="0" customWidth="1"/>
    <col min="2" max="2" width="14.125" style="0" customWidth="1"/>
  </cols>
  <sheetData>
    <row r="1" spans="1:2" ht="42.75" customHeight="1">
      <c r="A1" s="464" t="s">
        <v>3129</v>
      </c>
      <c r="B1" s="464"/>
    </row>
    <row r="2" ht="26.25" customHeight="1" thickBot="1">
      <c r="A2" s="91" t="s">
        <v>74</v>
      </c>
    </row>
    <row r="3" spans="1:2" ht="16.5" thickBot="1">
      <c r="A3" s="92" t="s">
        <v>75</v>
      </c>
      <c r="B3" s="273">
        <f>IF(OR(Poročilo_6!Q27=0,Poročilo_6!E5=""),"",Poročilo_6!Q27*Poročilo_6!E5/365)</f>
        <v>94.11336032388664</v>
      </c>
    </row>
    <row r="4" spans="1:2" ht="16.5" thickBot="1">
      <c r="A4" s="92" t="s">
        <v>76</v>
      </c>
      <c r="B4" s="273">
        <f>IF(OR(Poročilo_6!Q30=0,Poročilo_6!E5=""),"",Poročilo_6!Q30*Poročilo_6!E5/365)</f>
        <v>97.93699186991869</v>
      </c>
    </row>
    <row r="5" spans="1:2" ht="16.5" thickBot="1">
      <c r="A5" s="92" t="s">
        <v>77</v>
      </c>
      <c r="B5" s="273">
        <f>IF(OR(Poročilo_6!Q33=0,Poročilo_6!E5=""),"",Poročilo_6!Q33*Poročilo_6!E5/365)</f>
        <v>40.762845206445654</v>
      </c>
    </row>
    <row r="6" spans="1:2" ht="16.5" thickBot="1">
      <c r="A6" s="92" t="s">
        <v>78</v>
      </c>
      <c r="B6" s="273">
        <f>IF(OR(Poročilo_6!Q36=0,Poročilo_6!E5=""),"",Poročilo_6!Q36*Poročilo_6!E5/365)</f>
        <v>69.91572242563424</v>
      </c>
    </row>
    <row r="8" spans="1:2" ht="17.25" customHeight="1">
      <c r="A8" s="181" t="s">
        <v>127</v>
      </c>
      <c r="B8" s="187"/>
    </row>
    <row r="9" spans="1:5" ht="47.25" customHeight="1">
      <c r="A9" s="465" t="s">
        <v>3130</v>
      </c>
      <c r="B9" s="465"/>
      <c r="C9" s="465"/>
      <c r="D9" s="465"/>
      <c r="E9" s="465"/>
    </row>
    <row r="10" spans="1:5" ht="12.75">
      <c r="A10" s="463"/>
      <c r="B10" s="463"/>
      <c r="C10" s="463"/>
      <c r="D10" s="463"/>
      <c r="E10" s="463"/>
    </row>
    <row r="11" spans="1:5" ht="12.75">
      <c r="A11" s="463"/>
      <c r="B11" s="463"/>
      <c r="C11" s="463"/>
      <c r="D11" s="463"/>
      <c r="E11" s="463"/>
    </row>
    <row r="12" spans="1:5" ht="44.25" customHeight="1">
      <c r="A12" s="465" t="s">
        <v>3131</v>
      </c>
      <c r="B12" s="465"/>
      <c r="C12" s="465"/>
      <c r="D12" s="465"/>
      <c r="E12" s="465"/>
    </row>
    <row r="13" spans="1:5" ht="12.75">
      <c r="A13" s="463"/>
      <c r="B13" s="463"/>
      <c r="C13" s="463"/>
      <c r="D13" s="463"/>
      <c r="E13" s="463"/>
    </row>
    <row r="14" spans="1:5" ht="12.75">
      <c r="A14" s="463"/>
      <c r="B14" s="463"/>
      <c r="C14" s="463"/>
      <c r="D14" s="463"/>
      <c r="E14" s="463"/>
    </row>
    <row r="15" spans="1:5" ht="33.75" customHeight="1">
      <c r="A15" s="462" t="s">
        <v>609</v>
      </c>
      <c r="B15" s="462"/>
      <c r="C15" s="462"/>
      <c r="D15" s="462"/>
      <c r="E15" s="462"/>
    </row>
    <row r="16" spans="1:5" ht="12.75">
      <c r="A16" s="82"/>
      <c r="B16" s="82"/>
      <c r="C16" s="82"/>
      <c r="D16" s="82"/>
      <c r="E16" s="82"/>
    </row>
    <row r="17" spans="1:5" ht="12.75">
      <c r="A17" s="82"/>
      <c r="B17" s="82"/>
      <c r="C17" s="82"/>
      <c r="D17" s="82"/>
      <c r="E17" s="82"/>
    </row>
    <row r="18" spans="1:5" ht="12.75">
      <c r="A18" s="82"/>
      <c r="B18" s="82"/>
      <c r="C18" s="82"/>
      <c r="D18" s="82"/>
      <c r="E18" s="82"/>
    </row>
    <row r="19" spans="1:5" ht="12.75">
      <c r="A19" s="82"/>
      <c r="B19" s="82"/>
      <c r="C19" s="82"/>
      <c r="D19" s="82"/>
      <c r="E19" s="82"/>
    </row>
    <row r="20" spans="1:5" ht="12.75">
      <c r="A20" s="82"/>
      <c r="B20" s="82"/>
      <c r="C20" s="82"/>
      <c r="D20" s="82"/>
      <c r="E20" s="82"/>
    </row>
    <row r="21" spans="1:5" ht="12.75">
      <c r="A21" s="82"/>
      <c r="B21" s="82"/>
      <c r="C21" s="82"/>
      <c r="D21" s="82"/>
      <c r="E21" s="82"/>
    </row>
    <row r="22" spans="1:5" ht="12.75">
      <c r="A22" s="82"/>
      <c r="B22" s="82"/>
      <c r="C22" s="82"/>
      <c r="D22" s="82"/>
      <c r="E22" s="82"/>
    </row>
    <row r="23" spans="1:5" ht="12.75">
      <c r="A23" s="82"/>
      <c r="B23" s="82"/>
      <c r="C23" s="82"/>
      <c r="D23" s="82"/>
      <c r="E23" s="82"/>
    </row>
    <row r="24" spans="1:5" ht="12.75">
      <c r="A24" s="82"/>
      <c r="B24" s="82"/>
      <c r="C24" s="82"/>
      <c r="D24" s="82"/>
      <c r="E24" s="82"/>
    </row>
    <row r="25" spans="1:5" ht="12.75">
      <c r="A25" s="82"/>
      <c r="B25" s="82"/>
      <c r="C25" s="82"/>
      <c r="D25" s="82"/>
      <c r="E25" s="82"/>
    </row>
    <row r="26" spans="1:5" ht="12.75">
      <c r="A26" s="82"/>
      <c r="B26" s="82"/>
      <c r="C26" s="82"/>
      <c r="D26" s="82"/>
      <c r="E26" s="82"/>
    </row>
    <row r="27" spans="1:5" ht="12.75">
      <c r="A27" s="82"/>
      <c r="B27" s="82"/>
      <c r="C27" s="82"/>
      <c r="D27" s="82"/>
      <c r="E27" s="82"/>
    </row>
    <row r="28" spans="1:5" ht="12.75">
      <c r="A28" s="82"/>
      <c r="B28" s="82"/>
      <c r="C28" s="82"/>
      <c r="D28" s="82"/>
      <c r="E28" s="82"/>
    </row>
    <row r="29" spans="1:5" ht="12.75">
      <c r="A29" s="82"/>
      <c r="B29" s="82"/>
      <c r="C29" s="82"/>
      <c r="D29" s="82"/>
      <c r="E29" s="82"/>
    </row>
    <row r="30" spans="1:5" ht="12.75">
      <c r="A30" s="82"/>
      <c r="B30" s="82"/>
      <c r="C30" s="82"/>
      <c r="D30" s="82"/>
      <c r="E30" s="82"/>
    </row>
    <row r="31" spans="1:5" ht="12.75">
      <c r="A31" s="82"/>
      <c r="B31" s="82"/>
      <c r="C31" s="82"/>
      <c r="D31" s="82"/>
      <c r="E31" s="82"/>
    </row>
    <row r="32" spans="1:5" ht="12.75">
      <c r="A32" s="82"/>
      <c r="B32" s="82"/>
      <c r="C32" s="82"/>
      <c r="D32" s="82"/>
      <c r="E32" s="82"/>
    </row>
    <row r="33" spans="1:5" ht="12.75">
      <c r="A33" s="82"/>
      <c r="B33" s="82"/>
      <c r="C33" s="82"/>
      <c r="D33" s="82"/>
      <c r="E33" s="82"/>
    </row>
    <row r="34" spans="1:5" ht="12.75">
      <c r="A34" s="82"/>
      <c r="B34" s="82"/>
      <c r="C34" s="82"/>
      <c r="D34" s="82"/>
      <c r="E34" s="82"/>
    </row>
    <row r="35" spans="1:5" ht="12.75">
      <c r="A35" s="82"/>
      <c r="B35" s="82"/>
      <c r="C35" s="82"/>
      <c r="D35" s="82"/>
      <c r="E35" s="82"/>
    </row>
    <row r="36" spans="1:5" ht="12.75">
      <c r="A36" s="82"/>
      <c r="B36" s="82"/>
      <c r="C36" s="82"/>
      <c r="D36" s="82"/>
      <c r="E36" s="82"/>
    </row>
    <row r="37" spans="1:5" ht="12.75">
      <c r="A37" s="82"/>
      <c r="B37" s="82"/>
      <c r="C37" s="82"/>
      <c r="D37" s="82"/>
      <c r="E37" s="82"/>
    </row>
    <row r="38" spans="1:5" ht="12.75">
      <c r="A38" s="82"/>
      <c r="B38" s="82"/>
      <c r="C38" s="82"/>
      <c r="D38" s="82"/>
      <c r="E38" s="82"/>
    </row>
    <row r="39" spans="1:5" ht="12.75">
      <c r="A39" s="82"/>
      <c r="B39" s="82"/>
      <c r="C39" s="82"/>
      <c r="D39" s="82"/>
      <c r="E39" s="82"/>
    </row>
    <row r="40" spans="1:5" ht="12.75">
      <c r="A40" s="82"/>
      <c r="B40" s="82"/>
      <c r="C40" s="82"/>
      <c r="D40" s="82"/>
      <c r="E40" s="82"/>
    </row>
    <row r="41" spans="1:5" ht="12.75">
      <c r="A41" s="82"/>
      <c r="B41" s="82"/>
      <c r="C41" s="82"/>
      <c r="D41" s="82"/>
      <c r="E41" s="82"/>
    </row>
    <row r="42" spans="1:5" ht="12.75">
      <c r="A42" s="82"/>
      <c r="B42" s="82"/>
      <c r="C42" s="82"/>
      <c r="D42" s="82"/>
      <c r="E42" s="82"/>
    </row>
    <row r="43" spans="1:5" ht="12.75">
      <c r="A43" s="82"/>
      <c r="B43" s="82"/>
      <c r="C43" s="82"/>
      <c r="D43" s="82"/>
      <c r="E43" s="82"/>
    </row>
    <row r="44" spans="1:5" ht="12.75">
      <c r="A44" s="82"/>
      <c r="B44" s="82"/>
      <c r="C44" s="82"/>
      <c r="D44" s="82"/>
      <c r="E44" s="82"/>
    </row>
    <row r="45" spans="1:5" ht="12.75">
      <c r="A45" s="82"/>
      <c r="B45" s="82"/>
      <c r="C45" s="82"/>
      <c r="D45" s="82"/>
      <c r="E45" s="82"/>
    </row>
    <row r="46" spans="1:5" ht="12.75">
      <c r="A46" s="82"/>
      <c r="B46" s="82"/>
      <c r="C46" s="82"/>
      <c r="D46" s="82"/>
      <c r="E46" s="82"/>
    </row>
    <row r="47" spans="1:5" ht="12.75">
      <c r="A47" s="82"/>
      <c r="B47" s="82"/>
      <c r="C47" s="82"/>
      <c r="D47" s="82"/>
      <c r="E47" s="82"/>
    </row>
    <row r="48" spans="1:5" ht="12.75">
      <c r="A48" s="82"/>
      <c r="B48" s="82"/>
      <c r="C48" s="82"/>
      <c r="D48" s="82"/>
      <c r="E48" s="82"/>
    </row>
    <row r="49" spans="1:5" ht="12.75">
      <c r="A49" s="82"/>
      <c r="B49" s="82"/>
      <c r="C49" s="82"/>
      <c r="D49" s="82"/>
      <c r="E49" s="82"/>
    </row>
    <row r="50" spans="1:5" ht="12.75">
      <c r="A50" s="82"/>
      <c r="B50" s="82"/>
      <c r="C50" s="82"/>
      <c r="D50" s="82"/>
      <c r="E50" s="82"/>
    </row>
    <row r="51" spans="1:5" ht="12.75">
      <c r="A51" s="82"/>
      <c r="B51" s="82"/>
      <c r="C51" s="82"/>
      <c r="D51" s="82"/>
      <c r="E51" s="82"/>
    </row>
    <row r="52" spans="1:5" ht="12.75">
      <c r="A52" s="82"/>
      <c r="B52" s="82"/>
      <c r="C52" s="82"/>
      <c r="D52" s="82"/>
      <c r="E52" s="82"/>
    </row>
    <row r="53" spans="1:5" ht="12.75">
      <c r="A53" s="82"/>
      <c r="B53" s="82"/>
      <c r="C53" s="82"/>
      <c r="D53" s="82"/>
      <c r="E53" s="82"/>
    </row>
    <row r="54" spans="1:5" ht="12.75">
      <c r="A54" s="82"/>
      <c r="B54" s="82"/>
      <c r="C54" s="82"/>
      <c r="D54" s="82"/>
      <c r="E54" s="82"/>
    </row>
    <row r="55" spans="1:5" ht="12.75">
      <c r="A55" s="82"/>
      <c r="B55" s="82"/>
      <c r="C55" s="82"/>
      <c r="D55" s="82"/>
      <c r="E55" s="82"/>
    </row>
    <row r="56" spans="1:5" ht="12.75">
      <c r="A56" s="82"/>
      <c r="B56" s="82"/>
      <c r="C56" s="82"/>
      <c r="D56" s="82"/>
      <c r="E56" s="82"/>
    </row>
    <row r="57" spans="1:5" ht="12.75">
      <c r="A57" s="82"/>
      <c r="B57" s="82"/>
      <c r="C57" s="82"/>
      <c r="D57" s="82"/>
      <c r="E57" s="82"/>
    </row>
    <row r="58" spans="1:5" ht="12.75">
      <c r="A58" s="82"/>
      <c r="B58" s="82"/>
      <c r="C58" s="82"/>
      <c r="D58" s="82"/>
      <c r="E58" s="82"/>
    </row>
    <row r="59" spans="1:5" ht="12.75">
      <c r="A59" s="82"/>
      <c r="B59" s="82"/>
      <c r="C59" s="82"/>
      <c r="D59" s="82"/>
      <c r="E59" s="82"/>
    </row>
    <row r="60" spans="1:5" ht="12.75">
      <c r="A60" s="82"/>
      <c r="B60" s="82"/>
      <c r="C60" s="82"/>
      <c r="D60" s="82"/>
      <c r="E60" s="82"/>
    </row>
    <row r="61" spans="1:5" ht="12.75">
      <c r="A61" s="82"/>
      <c r="B61" s="82"/>
      <c r="C61" s="82"/>
      <c r="D61" s="82"/>
      <c r="E61" s="82"/>
    </row>
    <row r="62" spans="1:5" ht="12.75">
      <c r="A62" s="82"/>
      <c r="B62" s="82"/>
      <c r="C62" s="82"/>
      <c r="D62" s="82"/>
      <c r="E62" s="82"/>
    </row>
    <row r="63" spans="1:5" ht="12.75">
      <c r="A63" s="82"/>
      <c r="B63" s="82"/>
      <c r="C63" s="82"/>
      <c r="D63" s="82"/>
      <c r="E63" s="82"/>
    </row>
    <row r="64" spans="1:5" ht="12.75">
      <c r="A64" s="82"/>
      <c r="B64" s="82"/>
      <c r="C64" s="82"/>
      <c r="D64" s="82"/>
      <c r="E64" s="82"/>
    </row>
    <row r="65" spans="1:5" ht="12.75">
      <c r="A65" s="82"/>
      <c r="B65" s="82"/>
      <c r="C65" s="82"/>
      <c r="D65" s="82"/>
      <c r="E65" s="82"/>
    </row>
    <row r="66" spans="1:5" ht="12.75">
      <c r="A66" s="82"/>
      <c r="B66" s="82"/>
      <c r="C66" s="82"/>
      <c r="D66" s="82"/>
      <c r="E66" s="82"/>
    </row>
    <row r="67" spans="1:5" ht="12.75">
      <c r="A67" s="82"/>
      <c r="B67" s="82"/>
      <c r="C67" s="82"/>
      <c r="D67" s="82"/>
      <c r="E67" s="82"/>
    </row>
    <row r="68" spans="1:5" ht="12.75">
      <c r="A68" s="82"/>
      <c r="B68" s="82"/>
      <c r="C68" s="82"/>
      <c r="D68" s="82"/>
      <c r="E68" s="82"/>
    </row>
    <row r="69" spans="1:5" ht="12.75">
      <c r="A69" s="82"/>
      <c r="B69" s="82"/>
      <c r="C69" s="82"/>
      <c r="D69" s="82"/>
      <c r="E69" s="82"/>
    </row>
    <row r="70" spans="1:5" ht="12.75">
      <c r="A70" s="82"/>
      <c r="B70" s="82"/>
      <c r="C70" s="82"/>
      <c r="D70" s="82"/>
      <c r="E70" s="82"/>
    </row>
    <row r="71" spans="1:5" ht="12.75">
      <c r="A71" s="82"/>
      <c r="B71" s="82"/>
      <c r="C71" s="82"/>
      <c r="D71" s="82"/>
      <c r="E71" s="82"/>
    </row>
    <row r="72" spans="1:5" ht="12.75">
      <c r="A72" s="82"/>
      <c r="B72" s="82"/>
      <c r="C72" s="82"/>
      <c r="D72" s="82"/>
      <c r="E72" s="82"/>
    </row>
    <row r="73" spans="1:5" ht="12.75">
      <c r="A73" s="82"/>
      <c r="B73" s="82"/>
      <c r="C73" s="82"/>
      <c r="D73" s="82"/>
      <c r="E73" s="82"/>
    </row>
    <row r="74" spans="1:5" ht="12.75">
      <c r="A74" s="82"/>
      <c r="B74" s="82"/>
      <c r="C74" s="82"/>
      <c r="D74" s="82"/>
      <c r="E74" s="82"/>
    </row>
    <row r="75" spans="1:5" ht="12.75">
      <c r="A75" s="82"/>
      <c r="B75" s="82"/>
      <c r="C75" s="82"/>
      <c r="D75" s="82"/>
      <c r="E75" s="82"/>
    </row>
    <row r="76" spans="1:5" ht="12.75">
      <c r="A76" s="82"/>
      <c r="B76" s="82"/>
      <c r="C76" s="82"/>
      <c r="D76" s="82"/>
      <c r="E76" s="82"/>
    </row>
    <row r="77" spans="1:5" ht="12.75">
      <c r="A77" s="82"/>
      <c r="B77" s="82"/>
      <c r="C77" s="82"/>
      <c r="D77" s="82"/>
      <c r="E77" s="82"/>
    </row>
    <row r="78" spans="1:5" ht="12.75">
      <c r="A78" s="82"/>
      <c r="B78" s="82"/>
      <c r="C78" s="82"/>
      <c r="D78" s="82"/>
      <c r="E78" s="82"/>
    </row>
    <row r="79" spans="1:5" ht="12.75">
      <c r="A79" s="82"/>
      <c r="B79" s="82"/>
      <c r="C79" s="82"/>
      <c r="D79" s="82"/>
      <c r="E79" s="82"/>
    </row>
    <row r="80" spans="1:5" ht="12.75">
      <c r="A80" s="82"/>
      <c r="B80" s="82"/>
      <c r="C80" s="82"/>
      <c r="D80" s="82"/>
      <c r="E80" s="82"/>
    </row>
    <row r="81" spans="1:5" ht="12.75">
      <c r="A81" s="82"/>
      <c r="B81" s="82"/>
      <c r="C81" s="82"/>
      <c r="D81" s="82"/>
      <c r="E81" s="82"/>
    </row>
    <row r="82" spans="1:5" ht="12.75">
      <c r="A82" s="82"/>
      <c r="B82" s="82"/>
      <c r="C82" s="82"/>
      <c r="D82" s="82"/>
      <c r="E82" s="82"/>
    </row>
    <row r="83" spans="1:5" ht="12.75">
      <c r="A83" s="82"/>
      <c r="B83" s="82"/>
      <c r="C83" s="82"/>
      <c r="D83" s="82"/>
      <c r="E83" s="82"/>
    </row>
    <row r="84" spans="1:5" ht="12.75">
      <c r="A84" s="82"/>
      <c r="B84" s="82"/>
      <c r="C84" s="82"/>
      <c r="D84" s="82"/>
      <c r="E84" s="82"/>
    </row>
    <row r="85" spans="1:5" ht="12.75">
      <c r="A85" s="82"/>
      <c r="B85" s="82"/>
      <c r="C85" s="82"/>
      <c r="D85" s="82"/>
      <c r="E85" s="82"/>
    </row>
    <row r="86" spans="1:5" ht="12.75">
      <c r="A86" s="82"/>
      <c r="B86" s="82"/>
      <c r="C86" s="82"/>
      <c r="D86" s="82"/>
      <c r="E86" s="82"/>
    </row>
    <row r="87" spans="1:5" ht="12.75">
      <c r="A87" s="82"/>
      <c r="B87" s="82"/>
      <c r="C87" s="82"/>
      <c r="D87" s="82"/>
      <c r="E87" s="82"/>
    </row>
    <row r="88" spans="1:5" ht="12.75">
      <c r="A88" s="82"/>
      <c r="B88" s="82"/>
      <c r="C88" s="82"/>
      <c r="D88" s="82"/>
      <c r="E88" s="82"/>
    </row>
    <row r="89" spans="1:5" ht="12.75">
      <c r="A89" s="82"/>
      <c r="B89" s="82"/>
      <c r="C89" s="82"/>
      <c r="D89" s="82"/>
      <c r="E89" s="82"/>
    </row>
    <row r="90" spans="1:5" ht="12.75">
      <c r="A90" s="82"/>
      <c r="B90" s="82"/>
      <c r="C90" s="82"/>
      <c r="D90" s="82"/>
      <c r="E90" s="82"/>
    </row>
    <row r="91" spans="1:5" ht="12.75">
      <c r="A91" s="82"/>
      <c r="B91" s="82"/>
      <c r="C91" s="82"/>
      <c r="D91" s="82"/>
      <c r="E91" s="82"/>
    </row>
    <row r="92" spans="1:5" ht="12.75">
      <c r="A92" s="82"/>
      <c r="B92" s="82"/>
      <c r="C92" s="82"/>
      <c r="D92" s="82"/>
      <c r="E92" s="82"/>
    </row>
    <row r="93" spans="1:5" ht="12.75">
      <c r="A93" s="82"/>
      <c r="B93" s="82"/>
      <c r="C93" s="82"/>
      <c r="D93" s="82"/>
      <c r="E93" s="82"/>
    </row>
  </sheetData>
  <sheetProtection password="ED2E" sheet="1" objects="1" scenarios="1" formatCells="0"/>
  <mergeCells count="8">
    <mergeCell ref="A15:E15"/>
    <mergeCell ref="A14:E14"/>
    <mergeCell ref="A1:B1"/>
    <mergeCell ref="A9:E9"/>
    <mergeCell ref="A10:E10"/>
    <mergeCell ref="A13:E13"/>
    <mergeCell ref="A11:E11"/>
    <mergeCell ref="A12:E12"/>
  </mergeCells>
  <printOptions/>
  <pageMargins left="1.3779527559055118" right="0.7874015748031497" top="0.7874015748031497" bottom="0.7874015748031497" header="0" footer="0"/>
  <pageSetup blackAndWhite="1" horizontalDpi="600" verticalDpi="600" orientation="portrait" paperSize="9" r:id="rId3"/>
  <headerFooter alignWithMargins="0">
    <oddHeader>&amp;LPoročilo o obratovalnem monitoringu odpadnih vod</oddHeader>
    <oddFooter>&amp;L&amp;F&amp;CStran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URSVN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Obrazci za elektronsko oddajo, verzija 00_08</dc:title>
  <dc:subject>Poročilo o obrat. monitoringu za čistilne naprave do 12 meritev letno</dc:subject>
  <dc:creator>Mario Zec</dc:creator>
  <cp:keywords/>
  <dc:description/>
  <cp:lastModifiedBy>Urša Drugovič</cp:lastModifiedBy>
  <cp:lastPrinted>2015-11-04T13:09:41Z</cp:lastPrinted>
  <dcterms:created xsi:type="dcterms:W3CDTF">2000-12-01T12:45:23Z</dcterms:created>
  <dcterms:modified xsi:type="dcterms:W3CDTF">2018-02-22T09:37:32Z</dcterms:modified>
  <cp:category/>
  <cp:version/>
  <cp:contentType/>
  <cp:contentStatus/>
</cp:coreProperties>
</file>